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3550" windowHeight="11250"/>
  </bookViews>
  <sheets>
    <sheet name="DEK (EN)" sheetId="2" r:id="rId1"/>
    <sheet name="FTSE (EN)" sheetId="1" r:id="rId2"/>
  </sheets>
  <calcPr calcId="145621" calcMode="manual" calcCompleted="0" calcOnSave="0"/>
</workbook>
</file>

<file path=xl/calcChain.xml><?xml version="1.0" encoding="utf-8"?>
<calcChain xmlns="http://schemas.openxmlformats.org/spreadsheetml/2006/main">
  <c r="H64" i="2" l="1"/>
  <c r="J64" i="2" s="1"/>
  <c r="H63" i="2"/>
  <c r="J63" i="2" s="1"/>
  <c r="H62" i="2"/>
  <c r="J62" i="2" s="1"/>
  <c r="H61" i="2"/>
  <c r="J61" i="2" s="1"/>
  <c r="H60" i="2"/>
  <c r="J60" i="2" s="1"/>
  <c r="H59" i="2"/>
  <c r="J59" i="2" s="1"/>
  <c r="H58" i="2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J42" i="2" s="1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" i="2"/>
  <c r="J5" i="2" s="1"/>
  <c r="H4" i="2"/>
  <c r="J4" i="2" s="1"/>
  <c r="J66" i="2" l="1"/>
  <c r="K4" i="2" s="1"/>
  <c r="K39" i="2" l="1"/>
  <c r="K23" i="2"/>
  <c r="K15" i="2"/>
  <c r="K7" i="2"/>
  <c r="K62" i="2"/>
  <c r="K58" i="2"/>
  <c r="K54" i="2"/>
  <c r="K50" i="2"/>
  <c r="K46" i="2"/>
  <c r="K42" i="2"/>
  <c r="K38" i="2"/>
  <c r="K34" i="2"/>
  <c r="K30" i="2"/>
  <c r="K26" i="2"/>
  <c r="K22" i="2"/>
  <c r="K18" i="2"/>
  <c r="K14" i="2"/>
  <c r="K10" i="2"/>
  <c r="K6" i="2"/>
  <c r="K61" i="2"/>
  <c r="K57" i="2"/>
  <c r="K53" i="2"/>
  <c r="K49" i="2"/>
  <c r="K45" i="2"/>
  <c r="K41" i="2"/>
  <c r="K37" i="2"/>
  <c r="K33" i="2"/>
  <c r="K29" i="2"/>
  <c r="K25" i="2"/>
  <c r="K21" i="2"/>
  <c r="K17" i="2"/>
  <c r="K13" i="2"/>
  <c r="K9" i="2"/>
  <c r="K5" i="2"/>
  <c r="K64" i="2"/>
  <c r="K60" i="2"/>
  <c r="K56" i="2"/>
  <c r="K52" i="2"/>
  <c r="K48" i="2"/>
  <c r="K44" i="2"/>
  <c r="K40" i="2"/>
  <c r="K36" i="2"/>
  <c r="K32" i="2"/>
  <c r="K28" i="2"/>
  <c r="K24" i="2"/>
  <c r="K20" i="2"/>
  <c r="K16" i="2"/>
  <c r="K12" i="2"/>
  <c r="K8" i="2"/>
  <c r="K63" i="2"/>
  <c r="K59" i="2"/>
  <c r="K55" i="2"/>
  <c r="K51" i="2"/>
  <c r="K47" i="2"/>
  <c r="K43" i="2"/>
  <c r="K35" i="2"/>
  <c r="K31" i="2"/>
  <c r="K27" i="2"/>
  <c r="K19" i="2"/>
  <c r="K11" i="2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66" i="2" l="1"/>
  <c r="J34" i="1"/>
  <c r="K26" i="1" s="1"/>
  <c r="K32" i="1" l="1"/>
  <c r="K24" i="1"/>
  <c r="K16" i="1"/>
  <c r="K8" i="1"/>
  <c r="K27" i="1"/>
  <c r="K19" i="1"/>
  <c r="K11" i="1"/>
  <c r="K30" i="1"/>
  <c r="K22" i="1"/>
  <c r="K14" i="1"/>
  <c r="K29" i="1"/>
  <c r="K21" i="1"/>
  <c r="K13" i="1"/>
  <c r="K28" i="1"/>
  <c r="K20" i="1"/>
  <c r="K12" i="1"/>
  <c r="K31" i="1"/>
  <c r="K18" i="1"/>
  <c r="K25" i="1"/>
  <c r="K23" i="1"/>
  <c r="K10" i="1"/>
  <c r="K17" i="1"/>
  <c r="K15" i="1"/>
  <c r="K9" i="1"/>
  <c r="K7" i="1"/>
  <c r="K34" i="1" l="1"/>
</calcChain>
</file>

<file path=xl/sharedStrings.xml><?xml version="1.0" encoding="utf-8"?>
<sst xmlns="http://schemas.openxmlformats.org/spreadsheetml/2006/main" count="286" uniqueCount="232">
  <si>
    <t>Free Float</t>
  </si>
  <si>
    <t>ΑΛΦΑ</t>
  </si>
  <si>
    <t>ALPHA</t>
  </si>
  <si>
    <t>ALPHA BANK  S.A. (CR)</t>
  </si>
  <si>
    <t>ΒΙΟΧΚ</t>
  </si>
  <si>
    <t>BIOX</t>
  </si>
  <si>
    <t>VIOHALCO (CB)</t>
  </si>
  <si>
    <t>ΔΕΗ</t>
  </si>
  <si>
    <t>PPC</t>
  </si>
  <si>
    <t>PPC S.A. (CR)</t>
  </si>
  <si>
    <t>ΕΕΕ</t>
  </si>
  <si>
    <t>EEE</t>
  </si>
  <si>
    <t>COCA-COLA HBC AG (CR)</t>
  </si>
  <si>
    <t>ΕΛΠΕ</t>
  </si>
  <si>
    <t>ELPE</t>
  </si>
  <si>
    <t>HELLENIC PETROLEUM S.A. (CR)</t>
  </si>
  <si>
    <t>ΕΥΔΑΠ</t>
  </si>
  <si>
    <t>EYDAP</t>
  </si>
  <si>
    <t>ATHENS WATER SUPPLY &amp; SEWERAGE S.A. (CR)</t>
  </si>
  <si>
    <t>ΕΥΠΡΟ</t>
  </si>
  <si>
    <t>EUPRO</t>
  </si>
  <si>
    <t>EUROBANK PROPERTIES R.E.I.C. (CR)</t>
  </si>
  <si>
    <t>ΙΝΛΟΤ</t>
  </si>
  <si>
    <t>INLOT</t>
  </si>
  <si>
    <t>INTRALOT S.A. (CR)</t>
  </si>
  <si>
    <t>ΜΕΤΚ</t>
  </si>
  <si>
    <t>METKK</t>
  </si>
  <si>
    <t>METKA S.A. (CR)</t>
  </si>
  <si>
    <t>ΜΙΓ</t>
  </si>
  <si>
    <t>MIG</t>
  </si>
  <si>
    <t>MARFIN INVESTMENT GROUP  SA (CR)</t>
  </si>
  <si>
    <t>ΜΟΗ</t>
  </si>
  <si>
    <t>MOH</t>
  </si>
  <si>
    <t>MOTOR OIL (HELLAS)  REFINERIES SA (CR)</t>
  </si>
  <si>
    <t>ΜΠΕΛΑ</t>
  </si>
  <si>
    <t>BELA</t>
  </si>
  <si>
    <t>JUMBO S.A. (CR)</t>
  </si>
  <si>
    <t>ΜΥΤΙΛ</t>
  </si>
  <si>
    <t>MYTIL</t>
  </si>
  <si>
    <t>MYTILINEOS HOLDINGS S.A. (CR)</t>
  </si>
  <si>
    <t>ΟΛΠ</t>
  </si>
  <si>
    <t>PPA</t>
  </si>
  <si>
    <t>P.P.A.  S.A. (CR)</t>
  </si>
  <si>
    <t>ΟΠΑΠ</t>
  </si>
  <si>
    <t>OPAP</t>
  </si>
  <si>
    <t>OPAP S.A. (CR)</t>
  </si>
  <si>
    <t>ΟΤΕ</t>
  </si>
  <si>
    <t>HTO</t>
  </si>
  <si>
    <t>HELLENIC TELECOM. ORGANISATION  (CR)</t>
  </si>
  <si>
    <t>ΣΩΛΚ</t>
  </si>
  <si>
    <t>SOLK</t>
  </si>
  <si>
    <t>CORINTH PIPEWORKS S.A. (CR)</t>
  </si>
  <si>
    <t>ΤΕΝΕΡΓ</t>
  </si>
  <si>
    <t>TENERGY</t>
  </si>
  <si>
    <t>TERNA ENERGY S.A. (CR)</t>
  </si>
  <si>
    <t>ΤΙΤΚ</t>
  </si>
  <si>
    <t>TITK</t>
  </si>
  <si>
    <t>TITAN CEMENT COMPANY S.A. (CR)</t>
  </si>
  <si>
    <t>BOCY</t>
  </si>
  <si>
    <t>BANK OF CYPRUS PUBLIC COMPANY LTD (CR)</t>
  </si>
  <si>
    <t>ΦΡΙΓΟ</t>
  </si>
  <si>
    <t>FRIGO</t>
  </si>
  <si>
    <t>FRIGOGLASS S.A.(CR)</t>
  </si>
  <si>
    <t>ΦΦΓΚΡΠ</t>
  </si>
  <si>
    <t>FFGRP</t>
  </si>
  <si>
    <t>DUTY FREE SHOPS S.A. (CR)</t>
  </si>
  <si>
    <t>ΕΛΛΑΚΤΩΡ</t>
  </si>
  <si>
    <t>ELLAKTOR</t>
  </si>
  <si>
    <t>ELLAKTOR S.A. (CR)</t>
  </si>
  <si>
    <t>ΕΧΑΕ</t>
  </si>
  <si>
    <t>EXAE</t>
  </si>
  <si>
    <t>HELLENIC EXCHANGES S.A. HOLDING (CR)</t>
  </si>
  <si>
    <t>ΕΤΕ</t>
  </si>
  <si>
    <t>ETE</t>
  </si>
  <si>
    <t>NATIONAL BANK OF GREECE S.A. (CR)</t>
  </si>
  <si>
    <t>Capping Factor</t>
  </si>
  <si>
    <t>Outstanding Shares</t>
  </si>
  <si>
    <t>Cap</t>
  </si>
  <si>
    <t>ΠΕΙΡ</t>
  </si>
  <si>
    <t>TPEIR</t>
  </si>
  <si>
    <t>PIRAEUS BANK S.A. (CR)</t>
  </si>
  <si>
    <t>Share</t>
  </si>
  <si>
    <t>Close Price</t>
  </si>
  <si>
    <t>ΚΥΠΡ</t>
  </si>
  <si>
    <t>Weight (%)</t>
  </si>
  <si>
    <t>Index Cap</t>
  </si>
  <si>
    <t>FTSE/ATHEX Large Cap</t>
  </si>
  <si>
    <t>Share Code
 (GR)</t>
  </si>
  <si>
    <t>Share Code
 (EN)</t>
  </si>
  <si>
    <t>Share Code (GR)</t>
  </si>
  <si>
    <t>Share Code (EN)</t>
  </si>
  <si>
    <t>Share (GR)</t>
  </si>
  <si>
    <t>Weight Shares</t>
  </si>
  <si>
    <t>ΑΒΑΞ</t>
  </si>
  <si>
    <t>AVAX</t>
  </si>
  <si>
    <t>J. &amp; P. - ΑΒΑΞ (ΚΟ)</t>
  </si>
  <si>
    <t>ALPHA ΒΑΝΚ (ΚΟ)</t>
  </si>
  <si>
    <t>ΑΡΑΙΓ</t>
  </si>
  <si>
    <t>AEGN</t>
  </si>
  <si>
    <t>ΑΕΡΟΠΟΡΙΑ ΑΙΓΑΙΟΥ (ΚΟ)</t>
  </si>
  <si>
    <t>ΒΙΟΧΑΛΚΟ (ΚΑ)</t>
  </si>
  <si>
    <t>ΓΕΚΤΕΡΝΑ</t>
  </si>
  <si>
    <t>GEKTERNA</t>
  </si>
  <si>
    <t>ΓΕΚ ΤΕΡΝΑ (ΚΟ)</t>
  </si>
  <si>
    <t>ΔΕΗ (ΚΟ)</t>
  </si>
  <si>
    <t>COCA-COLA HBC AG (ΚΟ)</t>
  </si>
  <si>
    <t>ΕΛΒΑ</t>
  </si>
  <si>
    <t>ELBA</t>
  </si>
  <si>
    <t>ΕΛΒΑΛ (ΚΑ)</t>
  </si>
  <si>
    <t>ΕΛΚΑ</t>
  </si>
  <si>
    <t>ELKA</t>
  </si>
  <si>
    <t>ΕΛΛΗΝΙΚΑ ΚΑΛΩΔΙΑ (ΚΟ)</t>
  </si>
  <si>
    <t>ΕΛΛΑΚΤΩΡ (ΚΟ)</t>
  </si>
  <si>
    <t>ΕΛΛΗΝΙΚΑ ΠΕΤΡΕΛΑΙΑ (ΚΟ)</t>
  </si>
  <si>
    <t>ΕΛΤΟΝ</t>
  </si>
  <si>
    <t>ELTON</t>
  </si>
  <si>
    <t>ΕΛΤΟΝ (KΟ)</t>
  </si>
  <si>
    <t>ΕΠΙΛΚ</t>
  </si>
  <si>
    <t>EPIL</t>
  </si>
  <si>
    <t>ΕΠΙΛΕΚΤΟΣ (ΚΟ)</t>
  </si>
  <si>
    <t>ΕΘΝΙΚΗ ΤΡΑΠΕΖΑ (KO)</t>
  </si>
  <si>
    <t>ΕΥΑΠΣ</t>
  </si>
  <si>
    <t>EYAPS</t>
  </si>
  <si>
    <t>ΕΥΑΘ  (ΚΟ)</t>
  </si>
  <si>
    <t>ΕΥΔΑΠ  (ΚΟ)</t>
  </si>
  <si>
    <t>ΕΥΠΙΚ</t>
  </si>
  <si>
    <t>EUPIC</t>
  </si>
  <si>
    <t>ΕΥΡΩΠΑΪΚΗ ΠΙΣΤΗ (ΚΟ)</t>
  </si>
  <si>
    <t>ΕΛΛΗΝΙΚΑ ΧΡΗΜΑΤΙΣΤΗΡΙΑ (ΚΟ)</t>
  </si>
  <si>
    <t>ΙΑΣΩ</t>
  </si>
  <si>
    <t>IASO</t>
  </si>
  <si>
    <t>ΙΑΣΩ (ΚΟ)</t>
  </si>
  <si>
    <t>ΙΑΤΡ</t>
  </si>
  <si>
    <t>IATR</t>
  </si>
  <si>
    <t>ΙΑΤΡΙΚΟ ΑΘΗΝΩΝ (ΚΟ)</t>
  </si>
  <si>
    <t>ΙΚΤΙΝ</t>
  </si>
  <si>
    <t>IKTIN</t>
  </si>
  <si>
    <t>ΙΚΤΙΝΟΣ ΕΛΛΑΣ (ΚΟ)</t>
  </si>
  <si>
    <t>ΙΝΚΑΤ</t>
  </si>
  <si>
    <t>INKAT</t>
  </si>
  <si>
    <t>INTRAKAT (KO)</t>
  </si>
  <si>
    <t>ΙΝΤΡΑΛΟΤ (ΚΟ)</t>
  </si>
  <si>
    <t>ΙΝΤΚΑ</t>
  </si>
  <si>
    <t>INTRK</t>
  </si>
  <si>
    <t>INTRACOM HOLDINGS (ΚΟ)</t>
  </si>
  <si>
    <t>ΚΑΜΠ</t>
  </si>
  <si>
    <t>KAMP</t>
  </si>
  <si>
    <t>REDS (ΚO)</t>
  </si>
  <si>
    <t>ΚΛΕΜ</t>
  </si>
  <si>
    <t>KLEM</t>
  </si>
  <si>
    <t>KLEEMAN HELLAS (KO)</t>
  </si>
  <si>
    <t>ΚΛΜ</t>
  </si>
  <si>
    <t>KLM</t>
  </si>
  <si>
    <t>ΚΛΟΥΚΙΝΑΣ - ΛΑΠΠΑΣ (ΚΟ)</t>
  </si>
  <si>
    <t>ΚΟΡΡΕΣ</t>
  </si>
  <si>
    <t>KORRES</t>
  </si>
  <si>
    <t>ΚΟΡΡΕΣ (ΚΟ)</t>
  </si>
  <si>
    <t>ΚΟΥΕΣ</t>
  </si>
  <si>
    <t>QUEST</t>
  </si>
  <si>
    <t>QUEST ΣΥΜΜΕΤΟΧΩΝ (ΚΟ)</t>
  </si>
  <si>
    <t>ΚΡΙ</t>
  </si>
  <si>
    <t>KRI</t>
  </si>
  <si>
    <t>ΚΡΙ - ΚΡΙ (ΚΟ)</t>
  </si>
  <si>
    <t>BOC</t>
  </si>
  <si>
    <t>ΚΥΠΡΟΥ ΤΡΑΠΕΖΑ (ΚΟ)</t>
  </si>
  <si>
    <t>ΛΑΜΔΑ</t>
  </si>
  <si>
    <t>LAMDA</t>
  </si>
  <si>
    <t>LAMDA DEVELOPMENT(ΚΟ)</t>
  </si>
  <si>
    <t>ΛΟΥΛΗ</t>
  </si>
  <si>
    <t>KYLO</t>
  </si>
  <si>
    <t>ΛΟΥΛΗ ΜΥΛΟΙ (ΚΟ)</t>
  </si>
  <si>
    <t>ΛΥΚ</t>
  </si>
  <si>
    <t>LYK</t>
  </si>
  <si>
    <t>INFORM ΛΥΚΟΣ Π. (ΚΟ)</t>
  </si>
  <si>
    <t>ΜΕΤΚΑ (ΚΟ)</t>
  </si>
  <si>
    <t>MARFIN INVESTMENT GROUP  (ΚΟ)</t>
  </si>
  <si>
    <t>ΜΛΣ</t>
  </si>
  <si>
    <t>MLS</t>
  </si>
  <si>
    <t>MLS ΠΛΗΡΟΦΟΡΙΚΗ (ΚΟ)</t>
  </si>
  <si>
    <t>ΜΟΤΟΡ ΟΪΛ (ΚΟ)</t>
  </si>
  <si>
    <t>JUMBO (ΚΟ)</t>
  </si>
  <si>
    <t>ΜΥΤΙΛΗΝΑΙΟΣ (ΚΟ)</t>
  </si>
  <si>
    <t>ΝΗΡ</t>
  </si>
  <si>
    <t>NIR</t>
  </si>
  <si>
    <t>ΝΗΡΕΥΣ (ΚO)</t>
  </si>
  <si>
    <t>ΟΛΘ</t>
  </si>
  <si>
    <t>OLTH</t>
  </si>
  <si>
    <t>ΟΛΘ (ΚΟ)</t>
  </si>
  <si>
    <t>ΟΛΠ (ΚΟ)</t>
  </si>
  <si>
    <t>ΟΛΥΜΠ</t>
  </si>
  <si>
    <t>OLYMP</t>
  </si>
  <si>
    <t>ΤΕΧΝΙΚΗ ΟΛΥΜΠΙΑΚΗ (ΚΟ)</t>
  </si>
  <si>
    <t>ΟΠΑΠ (ΚΟ)</t>
  </si>
  <si>
    <t>ΟΤΕ  (ΚΟ)</t>
  </si>
  <si>
    <t>ΟΤΟΕΛ</t>
  </si>
  <si>
    <t>OTOEL</t>
  </si>
  <si>
    <t>AUTOHELLAS (ΚΟ)</t>
  </si>
  <si>
    <t>ΠΕΙΡΑΙΩΣ ΤΡΑΠΕΖΑ (ΚΟ)</t>
  </si>
  <si>
    <t>ΠΛΑΘ</t>
  </si>
  <si>
    <t>PLAT</t>
  </si>
  <si>
    <t>ΠΛΑΣΤΙΚΑ ΘΡΑΚΗΣ (ΚΟ)</t>
  </si>
  <si>
    <t>ΠΛΑΚΡ</t>
  </si>
  <si>
    <t>PLAKR</t>
  </si>
  <si>
    <t>ΠΛΑΣΤΙΚΑ ΚΡΗΤΗΣ (ΚΟ)</t>
  </si>
  <si>
    <t>ΣΑΡ</t>
  </si>
  <si>
    <t>SAR</t>
  </si>
  <si>
    <t>ΣΑΡΑΝΤΗΣ ΓΡ. (ΚΟ)</t>
  </si>
  <si>
    <t>ΣΕΝΤΡ</t>
  </si>
  <si>
    <t>CENTR</t>
  </si>
  <si>
    <t>CENTRIC ΣΥΜΜΕΤΟΧΩΝ (ΚΟ)</t>
  </si>
  <si>
    <t>ΣΙΔΕ</t>
  </si>
  <si>
    <t>SIDE</t>
  </si>
  <si>
    <t>ΣΙΔΕΝΟΡ (ΚΟ)</t>
  </si>
  <si>
    <t>ΤΕΡΝΑ ΕΝΕΡΓΕΙΑΚΗ (ΚΟ)</t>
  </si>
  <si>
    <t>ΤΙΤΑΝ (ΚΟ)</t>
  </si>
  <si>
    <t>ΤΡΑΣΤΟΡ</t>
  </si>
  <si>
    <t>TRASTOR</t>
  </si>
  <si>
    <t>TRASTOR Α.Ε.Ε.Α.Π. (ΚΟ)</t>
  </si>
  <si>
    <t>ΥΓΕΙΑ</t>
  </si>
  <si>
    <t>HYGEIA</t>
  </si>
  <si>
    <t>ΥΓΕΙΑ (ΚΟ)</t>
  </si>
  <si>
    <t>FRIGOGLASS (KO)</t>
  </si>
  <si>
    <t>ΦΡΛΚ</t>
  </si>
  <si>
    <t>FOYRK</t>
  </si>
  <si>
    <t>FOURLIS ΣΥΜΜΕΤΟΧΩΝ (KΟ)</t>
  </si>
  <si>
    <t>ΚΑΕ (ΚΟ)</t>
  </si>
  <si>
    <t>ΧΑΚΟΡ</t>
  </si>
  <si>
    <t>XAKO</t>
  </si>
  <si>
    <t>ΧΑΛΚΟΡ (ΚΑ)</t>
  </si>
  <si>
    <t>Price</t>
  </si>
  <si>
    <t>Trade Data: 30/05/2013</t>
  </si>
  <si>
    <t xml:space="preserve">ATHEX Composite Share Price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</si>
</sst>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3" x14ac:knownFonts="1">
    <font>
      <sz val="8"/>
      <color theme="1"/>
      <name val="Calibri"/>
      <family val="2"/>
    </font>
    <font>
      <b/>
      <sz val="8"/>
      <color theme="1"/>
      <name val="Calibri"/>
      <family val="2"/>
      <charset val="161"/>
    </font>
    <font>
      <b/>
      <sz val="12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centerContinuous" vertical="center"/>
    </xf>
    <xf numFmtId="4" fontId="2" fillId="0" borderId="0" xfId="0" applyNumberFormat="1" applyFont="1" applyAlignment="1">
      <alignment horizontal="centerContinuous" vertical="center"/>
    </xf>
    <xf numFmtId="1" fontId="2" fillId="0" borderId="0" xfId="0" applyNumberFormat="1" applyFont="1" applyAlignment="1">
      <alignment horizontal="centerContinuous" vertical="center"/>
    </xf>
    <xf numFmtId="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1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8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M17" sqref="M17"/>
    </sheetView>
  </sheetViews>
  <sheetFormatPr defaultRowHeight="11.25" x14ac:dyDescent="0.2"/>
  <cols>
    <col min="1" max="3" width="9.33203125" style="1"/>
    <col min="4" max="4" width="20.83203125" style="1" customWidth="1"/>
    <col min="5" max="5" width="9.33203125" style="15"/>
    <col min="6" max="6" width="9.33203125" style="1"/>
    <col min="7" max="8" width="15" style="1" customWidth="1"/>
    <col min="9" max="9" width="9.33203125" style="6"/>
    <col min="10" max="10" width="16.5" style="1" customWidth="1"/>
    <col min="11" max="11" width="7.83203125" style="1" customWidth="1"/>
    <col min="12" max="12" width="15.33203125" style="1" customWidth="1"/>
    <col min="13" max="16384" width="9.33203125" style="1"/>
  </cols>
  <sheetData>
    <row r="2" spans="2:11" ht="15.75" x14ac:dyDescent="0.2">
      <c r="B2" s="7" t="s">
        <v>231</v>
      </c>
      <c r="C2" s="7"/>
      <c r="D2" s="7"/>
      <c r="E2" s="7"/>
      <c r="F2" s="7"/>
      <c r="G2" s="7"/>
      <c r="H2" s="7"/>
      <c r="I2" s="7"/>
      <c r="J2" s="7"/>
      <c r="K2" s="7"/>
    </row>
    <row r="3" spans="2:11" s="4" customFormat="1" ht="22.5" x14ac:dyDescent="0.2">
      <c r="B3" s="11" t="s">
        <v>89</v>
      </c>
      <c r="C3" s="11" t="s">
        <v>90</v>
      </c>
      <c r="D3" s="11" t="s">
        <v>91</v>
      </c>
      <c r="E3" s="11" t="s">
        <v>0</v>
      </c>
      <c r="F3" s="11" t="s">
        <v>75</v>
      </c>
      <c r="G3" s="11" t="s">
        <v>76</v>
      </c>
      <c r="H3" s="11" t="s">
        <v>92</v>
      </c>
      <c r="I3" s="11" t="s">
        <v>229</v>
      </c>
      <c r="J3" s="11" t="s">
        <v>77</v>
      </c>
      <c r="K3" s="11" t="s">
        <v>84</v>
      </c>
    </row>
    <row r="4" spans="2:11" x14ac:dyDescent="0.2">
      <c r="B4" s="19" t="s">
        <v>93</v>
      </c>
      <c r="C4" s="19" t="s">
        <v>94</v>
      </c>
      <c r="D4" s="19" t="s">
        <v>95</v>
      </c>
      <c r="E4" s="20">
        <v>42</v>
      </c>
      <c r="F4" s="19">
        <v>1</v>
      </c>
      <c r="G4" s="21">
        <v>77654850</v>
      </c>
      <c r="H4" s="21">
        <f ca="1">(E4/100)*F4*G4</f>
        <v>32615037</v>
      </c>
      <c r="I4" s="22">
        <v>1.47</v>
      </c>
      <c r="J4" s="14">
        <f ca="1">I4*H4</f>
        <v>47944104.390000001</v>
      </c>
      <c r="K4" s="23">
        <f ca="1">(J4/J$66)*100</f>
        <v>0.32932024155011641</v>
      </c>
    </row>
    <row r="5" spans="2:11" x14ac:dyDescent="0.2">
      <c r="B5" s="19" t="s">
        <v>1</v>
      </c>
      <c r="C5" s="19" t="s">
        <v>2</v>
      </c>
      <c r="D5" s="19" t="s">
        <v>96</v>
      </c>
      <c r="E5" s="20">
        <v>15</v>
      </c>
      <c r="F5" s="19">
        <v>0.78340699999999996</v>
      </c>
      <c r="G5" s="21">
        <v>10922906012</v>
      </c>
      <c r="H5" s="21">
        <f t="shared" ref="H5:H64" ca="1" si="0">(E5/100)*F5*G5</f>
        <v>1283562154.5214324</v>
      </c>
      <c r="I5" s="22">
        <v>0.60699999999999998</v>
      </c>
      <c r="J5" s="14">
        <f t="shared" ref="J5:J64" ca="1" si="1">I5*H5</f>
        <v>779122227.79450941</v>
      </c>
      <c r="K5" s="23">
        <f t="shared" ref="K5:K64" ca="1" si="2">(J5/J$66)*100</f>
        <v>5.3516636407931175</v>
      </c>
    </row>
    <row r="6" spans="2:11" x14ac:dyDescent="0.2">
      <c r="B6" s="19" t="s">
        <v>97</v>
      </c>
      <c r="C6" s="19" t="s">
        <v>98</v>
      </c>
      <c r="D6" s="19" t="s">
        <v>99</v>
      </c>
      <c r="E6" s="20">
        <v>40</v>
      </c>
      <c r="F6" s="19">
        <v>1</v>
      </c>
      <c r="G6" s="21">
        <v>71417100</v>
      </c>
      <c r="H6" s="21">
        <f t="shared" ca="1" si="0"/>
        <v>28566840</v>
      </c>
      <c r="I6" s="22">
        <v>2.99</v>
      </c>
      <c r="J6" s="14">
        <f t="shared" ca="1" si="1"/>
        <v>85414851.600000009</v>
      </c>
      <c r="K6" s="23">
        <f t="shared" ca="1" si="2"/>
        <v>0.58670069904875233</v>
      </c>
    </row>
    <row r="7" spans="2:11" x14ac:dyDescent="0.2">
      <c r="B7" s="19" t="s">
        <v>4</v>
      </c>
      <c r="C7" s="19" t="s">
        <v>5</v>
      </c>
      <c r="D7" s="19" t="s">
        <v>100</v>
      </c>
      <c r="E7" s="20">
        <v>45</v>
      </c>
      <c r="F7" s="19">
        <v>1</v>
      </c>
      <c r="G7" s="21">
        <v>199474091</v>
      </c>
      <c r="H7" s="21">
        <f t="shared" ca="1" si="0"/>
        <v>89763340.950000003</v>
      </c>
      <c r="I7" s="22">
        <v>4.4000000000000004</v>
      </c>
      <c r="J7" s="14">
        <f t="shared" ca="1" si="1"/>
        <v>394958700.18000007</v>
      </c>
      <c r="K7" s="23">
        <f t="shared" ca="1" si="2"/>
        <v>2.712906961147171</v>
      </c>
    </row>
    <row r="8" spans="2:11" x14ac:dyDescent="0.2">
      <c r="B8" s="19" t="s">
        <v>101</v>
      </c>
      <c r="C8" s="19" t="s">
        <v>102</v>
      </c>
      <c r="D8" s="19" t="s">
        <v>103</v>
      </c>
      <c r="E8" s="20">
        <v>75</v>
      </c>
      <c r="F8" s="19">
        <v>1</v>
      </c>
      <c r="G8" s="21">
        <v>85882688</v>
      </c>
      <c r="H8" s="21">
        <f t="shared" ca="1" si="0"/>
        <v>64412016</v>
      </c>
      <c r="I8" s="22">
        <v>2.0499999999999998</v>
      </c>
      <c r="J8" s="14">
        <f t="shared" ca="1" si="1"/>
        <v>132044632.79999998</v>
      </c>
      <c r="K8" s="23">
        <f t="shared" ca="1" si="2"/>
        <v>0.90699306874866459</v>
      </c>
    </row>
    <row r="9" spans="2:11" x14ac:dyDescent="0.2">
      <c r="B9" s="19" t="s">
        <v>7</v>
      </c>
      <c r="C9" s="19" t="s">
        <v>8</v>
      </c>
      <c r="D9" s="19" t="s">
        <v>104</v>
      </c>
      <c r="E9" s="20">
        <v>46</v>
      </c>
      <c r="F9" s="19">
        <v>0.87198500000000001</v>
      </c>
      <c r="G9" s="21">
        <v>232000000</v>
      </c>
      <c r="H9" s="21">
        <f t="shared" ca="1" si="0"/>
        <v>93058239.200000003</v>
      </c>
      <c r="I9" s="22">
        <v>7.79</v>
      </c>
      <c r="J9" s="14">
        <f t="shared" ca="1" si="1"/>
        <v>724923683.36800003</v>
      </c>
      <c r="K9" s="23">
        <f t="shared" ca="1" si="2"/>
        <v>4.9793826696644627</v>
      </c>
    </row>
    <row r="10" spans="2:11" x14ac:dyDescent="0.2">
      <c r="B10" s="19" t="s">
        <v>10</v>
      </c>
      <c r="C10" s="19" t="s">
        <v>11</v>
      </c>
      <c r="D10" s="19" t="s">
        <v>105</v>
      </c>
      <c r="E10" s="20">
        <v>54</v>
      </c>
      <c r="F10" s="19">
        <v>0.37719599999999998</v>
      </c>
      <c r="G10" s="21">
        <v>355023939</v>
      </c>
      <c r="H10" s="21">
        <f t="shared" ca="1" si="0"/>
        <v>72313349.235323757</v>
      </c>
      <c r="I10" s="22">
        <v>20.96</v>
      </c>
      <c r="J10" s="14">
        <f t="shared" ca="1" si="1"/>
        <v>1515687799.9723861</v>
      </c>
      <c r="K10" s="23">
        <f t="shared" ca="1" si="2"/>
        <v>10.411012547886511</v>
      </c>
    </row>
    <row r="11" spans="2:11" x14ac:dyDescent="0.2">
      <c r="B11" s="19" t="s">
        <v>106</v>
      </c>
      <c r="C11" s="19" t="s">
        <v>107</v>
      </c>
      <c r="D11" s="19" t="s">
        <v>108</v>
      </c>
      <c r="E11" s="20">
        <v>34</v>
      </c>
      <c r="F11" s="19">
        <v>1</v>
      </c>
      <c r="G11" s="21">
        <v>124100815</v>
      </c>
      <c r="H11" s="21">
        <f t="shared" ca="1" si="0"/>
        <v>42194277.100000001</v>
      </c>
      <c r="I11" s="22">
        <v>1.87</v>
      </c>
      <c r="J11" s="14">
        <f t="shared" ca="1" si="1"/>
        <v>78903298.177000001</v>
      </c>
      <c r="K11" s="23">
        <f t="shared" ca="1" si="2"/>
        <v>0.54197389950974328</v>
      </c>
    </row>
    <row r="12" spans="2:11" x14ac:dyDescent="0.2">
      <c r="B12" s="19" t="s">
        <v>109</v>
      </c>
      <c r="C12" s="19" t="s">
        <v>110</v>
      </c>
      <c r="D12" s="19" t="s">
        <v>111</v>
      </c>
      <c r="E12" s="20">
        <v>26</v>
      </c>
      <c r="F12" s="19">
        <v>1</v>
      </c>
      <c r="G12" s="21">
        <v>29546360</v>
      </c>
      <c r="H12" s="21">
        <f t="shared" ca="1" si="0"/>
        <v>7682053.6000000006</v>
      </c>
      <c r="I12" s="22">
        <v>1.51</v>
      </c>
      <c r="J12" s="14">
        <f t="shared" ca="1" si="1"/>
        <v>11599900.936000001</v>
      </c>
      <c r="K12" s="23">
        <f t="shared" ca="1" si="2"/>
        <v>7.9677829564331587E-2</v>
      </c>
    </row>
    <row r="13" spans="2:11" x14ac:dyDescent="0.2">
      <c r="B13" s="19" t="s">
        <v>66</v>
      </c>
      <c r="C13" s="19" t="s">
        <v>67</v>
      </c>
      <c r="D13" s="19" t="s">
        <v>112</v>
      </c>
      <c r="E13" s="20">
        <v>75</v>
      </c>
      <c r="F13" s="19">
        <v>1</v>
      </c>
      <c r="G13" s="21">
        <v>177001313</v>
      </c>
      <c r="H13" s="21">
        <f t="shared" ca="1" si="0"/>
        <v>132750984.75</v>
      </c>
      <c r="I13" s="22">
        <v>2.0299999999999998</v>
      </c>
      <c r="J13" s="14">
        <f t="shared" ca="1" si="1"/>
        <v>269484499.04249996</v>
      </c>
      <c r="K13" s="23">
        <f t="shared" ca="1" si="2"/>
        <v>1.8510451169716429</v>
      </c>
    </row>
    <row r="14" spans="2:11" x14ac:dyDescent="0.2">
      <c r="B14" s="19" t="s">
        <v>13</v>
      </c>
      <c r="C14" s="19" t="s">
        <v>14</v>
      </c>
      <c r="D14" s="19" t="s">
        <v>113</v>
      </c>
      <c r="E14" s="20">
        <v>24</v>
      </c>
      <c r="F14" s="19">
        <v>1</v>
      </c>
      <c r="G14" s="21">
        <v>305635185</v>
      </c>
      <c r="H14" s="21">
        <f t="shared" ca="1" si="0"/>
        <v>73352444.399999991</v>
      </c>
      <c r="I14" s="22">
        <v>7.9</v>
      </c>
      <c r="J14" s="14">
        <f t="shared" ca="1" si="1"/>
        <v>579484310.75999999</v>
      </c>
      <c r="K14" s="23">
        <f t="shared" ca="1" si="2"/>
        <v>3.9803833155717423</v>
      </c>
    </row>
    <row r="15" spans="2:11" x14ac:dyDescent="0.2">
      <c r="B15" s="19" t="s">
        <v>114</v>
      </c>
      <c r="C15" s="19" t="s">
        <v>115</v>
      </c>
      <c r="D15" s="19" t="s">
        <v>116</v>
      </c>
      <c r="E15" s="20">
        <v>30</v>
      </c>
      <c r="F15" s="19">
        <v>1</v>
      </c>
      <c r="G15" s="21">
        <v>26730187</v>
      </c>
      <c r="H15" s="21">
        <f t="shared" ca="1" si="0"/>
        <v>8019056.0999999996</v>
      </c>
      <c r="I15" s="22">
        <v>1.0900000000000001</v>
      </c>
      <c r="J15" s="14">
        <f t="shared" ca="1" si="1"/>
        <v>8740771.1490000002</v>
      </c>
      <c r="K15" s="23">
        <f t="shared" ca="1" si="2"/>
        <v>6.0038932893766973E-2</v>
      </c>
    </row>
    <row r="16" spans="2:11" x14ac:dyDescent="0.2">
      <c r="B16" s="19" t="s">
        <v>117</v>
      </c>
      <c r="C16" s="19" t="s">
        <v>118</v>
      </c>
      <c r="D16" s="19" t="s">
        <v>119</v>
      </c>
      <c r="E16" s="20">
        <v>30</v>
      </c>
      <c r="F16" s="19">
        <v>1</v>
      </c>
      <c r="G16" s="21">
        <v>52067296</v>
      </c>
      <c r="H16" s="21">
        <f t="shared" ca="1" si="0"/>
        <v>15620188.799999999</v>
      </c>
      <c r="I16" s="22">
        <v>0.317</v>
      </c>
      <c r="J16" s="14">
        <f t="shared" ca="1" si="1"/>
        <v>4951599.8495999994</v>
      </c>
      <c r="K16" s="23">
        <f t="shared" ca="1" si="2"/>
        <v>3.4011732605644614E-2</v>
      </c>
    </row>
    <row r="17" spans="2:11" x14ac:dyDescent="0.2">
      <c r="B17" s="19" t="s">
        <v>72</v>
      </c>
      <c r="C17" s="19" t="s">
        <v>73</v>
      </c>
      <c r="D17" s="19" t="s">
        <v>120</v>
      </c>
      <c r="E17" s="20">
        <v>17</v>
      </c>
      <c r="F17" s="19">
        <v>0.80667500000000003</v>
      </c>
      <c r="G17" s="21">
        <v>2396785994</v>
      </c>
      <c r="H17" s="21">
        <f t="shared" ca="1" si="0"/>
        <v>328682648.09069157</v>
      </c>
      <c r="I17" s="22">
        <v>4.57</v>
      </c>
      <c r="J17" s="14">
        <f t="shared" ca="1" si="1"/>
        <v>1502079701.7744606</v>
      </c>
      <c r="K17" s="23">
        <f t="shared" ca="1" si="2"/>
        <v>10.317540738524414</v>
      </c>
    </row>
    <row r="18" spans="2:11" x14ac:dyDescent="0.2">
      <c r="B18" s="19" t="s">
        <v>121</v>
      </c>
      <c r="C18" s="19" t="s">
        <v>122</v>
      </c>
      <c r="D18" s="19" t="s">
        <v>123</v>
      </c>
      <c r="E18" s="20">
        <v>21</v>
      </c>
      <c r="F18" s="19">
        <v>1</v>
      </c>
      <c r="G18" s="21">
        <v>36300000</v>
      </c>
      <c r="H18" s="21">
        <f t="shared" ca="1" si="0"/>
        <v>7623000</v>
      </c>
      <c r="I18" s="22">
        <v>5.71</v>
      </c>
      <c r="J18" s="14">
        <f t="shared" ca="1" si="1"/>
        <v>43527330</v>
      </c>
      <c r="K18" s="23">
        <f t="shared" ca="1" si="2"/>
        <v>0.29898213788766592</v>
      </c>
    </row>
    <row r="19" spans="2:11" x14ac:dyDescent="0.2">
      <c r="B19" s="19" t="s">
        <v>16</v>
      </c>
      <c r="C19" s="19" t="s">
        <v>17</v>
      </c>
      <c r="D19" s="19" t="s">
        <v>124</v>
      </c>
      <c r="E19" s="20">
        <v>29</v>
      </c>
      <c r="F19" s="19">
        <v>1</v>
      </c>
      <c r="G19" s="21">
        <v>106500000</v>
      </c>
      <c r="H19" s="21">
        <f t="shared" ca="1" si="0"/>
        <v>30884999.999999996</v>
      </c>
      <c r="I19" s="22">
        <v>5.95</v>
      </c>
      <c r="J19" s="14">
        <f t="shared" ca="1" si="1"/>
        <v>183765749.99999997</v>
      </c>
      <c r="K19" s="23">
        <f t="shared" ca="1" si="2"/>
        <v>1.26225699590419</v>
      </c>
    </row>
    <row r="20" spans="2:11" x14ac:dyDescent="0.2">
      <c r="B20" s="19" t="s">
        <v>125</v>
      </c>
      <c r="C20" s="19" t="s">
        <v>126</v>
      </c>
      <c r="D20" s="19" t="s">
        <v>127</v>
      </c>
      <c r="E20" s="20">
        <v>44</v>
      </c>
      <c r="F20" s="19">
        <v>1</v>
      </c>
      <c r="G20" s="21">
        <v>27503677</v>
      </c>
      <c r="H20" s="21">
        <f t="shared" ca="1" si="0"/>
        <v>12101617.880000001</v>
      </c>
      <c r="I20" s="22">
        <v>1.4</v>
      </c>
      <c r="J20" s="14">
        <f t="shared" ca="1" si="1"/>
        <v>16942265.032000002</v>
      </c>
      <c r="K20" s="23">
        <f t="shared" ca="1" si="2"/>
        <v>0.11637365811150845</v>
      </c>
    </row>
    <row r="21" spans="2:11" x14ac:dyDescent="0.2">
      <c r="B21" s="19" t="s">
        <v>69</v>
      </c>
      <c r="C21" s="19" t="s">
        <v>70</v>
      </c>
      <c r="D21" s="19" t="s">
        <v>128</v>
      </c>
      <c r="E21" s="20">
        <v>100</v>
      </c>
      <c r="F21" s="19">
        <v>1</v>
      </c>
      <c r="G21" s="21">
        <v>65368563</v>
      </c>
      <c r="H21" s="21">
        <f t="shared" ca="1" si="0"/>
        <v>65368563</v>
      </c>
      <c r="I21" s="22">
        <v>5.7</v>
      </c>
      <c r="J21" s="14">
        <f t="shared" ca="1" si="1"/>
        <v>372600809.10000002</v>
      </c>
      <c r="K21" s="23">
        <f t="shared" ca="1" si="2"/>
        <v>2.559334250076724</v>
      </c>
    </row>
    <row r="22" spans="2:11" x14ac:dyDescent="0.2">
      <c r="B22" s="19" t="s">
        <v>129</v>
      </c>
      <c r="C22" s="19" t="s">
        <v>130</v>
      </c>
      <c r="D22" s="19" t="s">
        <v>131</v>
      </c>
      <c r="E22" s="20">
        <v>90</v>
      </c>
      <c r="F22" s="19">
        <v>1</v>
      </c>
      <c r="G22" s="21">
        <v>53155053</v>
      </c>
      <c r="H22" s="21">
        <f t="shared" ca="1" si="0"/>
        <v>47839547.700000003</v>
      </c>
      <c r="I22" s="22">
        <v>1.04</v>
      </c>
      <c r="J22" s="14">
        <f t="shared" ca="1" si="1"/>
        <v>49753129.608000003</v>
      </c>
      <c r="K22" s="23">
        <f t="shared" ca="1" si="2"/>
        <v>0.34174614102914125</v>
      </c>
    </row>
    <row r="23" spans="2:11" x14ac:dyDescent="0.2">
      <c r="B23" s="19" t="s">
        <v>132</v>
      </c>
      <c r="C23" s="19" t="s">
        <v>133</v>
      </c>
      <c r="D23" s="19" t="s">
        <v>134</v>
      </c>
      <c r="E23" s="20">
        <v>36</v>
      </c>
      <c r="F23" s="19">
        <v>1</v>
      </c>
      <c r="G23" s="21">
        <v>86735980</v>
      </c>
      <c r="H23" s="21">
        <f t="shared" ca="1" si="0"/>
        <v>31224952.799999997</v>
      </c>
      <c r="I23" s="22">
        <v>0.70699999999999996</v>
      </c>
      <c r="J23" s="14">
        <f t="shared" ca="1" si="1"/>
        <v>22076041.629599996</v>
      </c>
      <c r="K23" s="23">
        <f t="shared" ca="1" si="2"/>
        <v>0.15163673311721437</v>
      </c>
    </row>
    <row r="24" spans="2:11" x14ac:dyDescent="0.2">
      <c r="B24" s="19" t="s">
        <v>135</v>
      </c>
      <c r="C24" s="19" t="s">
        <v>136</v>
      </c>
      <c r="D24" s="19" t="s">
        <v>137</v>
      </c>
      <c r="E24" s="20">
        <v>34</v>
      </c>
      <c r="F24" s="19">
        <v>1</v>
      </c>
      <c r="G24" s="21">
        <v>28580100</v>
      </c>
      <c r="H24" s="21">
        <f t="shared" ca="1" si="0"/>
        <v>9717234</v>
      </c>
      <c r="I24" s="22">
        <v>1.6</v>
      </c>
      <c r="J24" s="14">
        <f t="shared" ca="1" si="1"/>
        <v>15547574.4</v>
      </c>
      <c r="K24" s="23">
        <f t="shared" ca="1" si="2"/>
        <v>0.10679375539642667</v>
      </c>
    </row>
    <row r="25" spans="2:11" x14ac:dyDescent="0.2">
      <c r="B25" s="19" t="s">
        <v>138</v>
      </c>
      <c r="C25" s="19" t="s">
        <v>139</v>
      </c>
      <c r="D25" s="19" t="s">
        <v>140</v>
      </c>
      <c r="E25" s="20">
        <v>39</v>
      </c>
      <c r="F25" s="19">
        <v>1</v>
      </c>
      <c r="G25" s="21">
        <v>23154250</v>
      </c>
      <c r="H25" s="21">
        <f t="shared" ca="1" si="0"/>
        <v>9030157.5</v>
      </c>
      <c r="I25" s="22">
        <v>0.83399999999999996</v>
      </c>
      <c r="J25" s="14">
        <f t="shared" ca="1" si="1"/>
        <v>7531151.3549999995</v>
      </c>
      <c r="K25" s="23">
        <f t="shared" ca="1" si="2"/>
        <v>5.173025161142418E-2</v>
      </c>
    </row>
    <row r="26" spans="2:11" x14ac:dyDescent="0.2">
      <c r="B26" s="19" t="s">
        <v>22</v>
      </c>
      <c r="C26" s="19" t="s">
        <v>23</v>
      </c>
      <c r="D26" s="19" t="s">
        <v>141</v>
      </c>
      <c r="E26" s="20">
        <v>66</v>
      </c>
      <c r="F26" s="19">
        <v>1</v>
      </c>
      <c r="G26" s="21">
        <v>158961721</v>
      </c>
      <c r="H26" s="21">
        <f t="shared" ca="1" si="0"/>
        <v>104914735.86</v>
      </c>
      <c r="I26" s="22">
        <v>2.12</v>
      </c>
      <c r="J26" s="14">
        <f t="shared" ca="1" si="1"/>
        <v>222419240.02320001</v>
      </c>
      <c r="K26" s="23">
        <f t="shared" ca="1" si="2"/>
        <v>1.5277615210831046</v>
      </c>
    </row>
    <row r="27" spans="2:11" x14ac:dyDescent="0.2">
      <c r="B27" s="19" t="s">
        <v>142</v>
      </c>
      <c r="C27" s="19" t="s">
        <v>143</v>
      </c>
      <c r="D27" s="19" t="s">
        <v>144</v>
      </c>
      <c r="E27" s="20">
        <v>65</v>
      </c>
      <c r="F27" s="19">
        <v>1</v>
      </c>
      <c r="G27" s="21">
        <v>133025996</v>
      </c>
      <c r="H27" s="21">
        <f t="shared" ca="1" si="0"/>
        <v>86466897.400000006</v>
      </c>
      <c r="I27" s="22">
        <v>0.45800000000000002</v>
      </c>
      <c r="J27" s="14">
        <f t="shared" ca="1" si="1"/>
        <v>39601839.009200007</v>
      </c>
      <c r="K27" s="23">
        <f t="shared" ca="1" si="2"/>
        <v>0.27201857984980432</v>
      </c>
    </row>
    <row r="28" spans="2:11" x14ac:dyDescent="0.2">
      <c r="B28" s="19" t="s">
        <v>145</v>
      </c>
      <c r="C28" s="19" t="s">
        <v>146</v>
      </c>
      <c r="D28" s="19" t="s">
        <v>147</v>
      </c>
      <c r="E28" s="20">
        <v>28</v>
      </c>
      <c r="F28" s="19">
        <v>1</v>
      </c>
      <c r="G28" s="21">
        <v>57434884</v>
      </c>
      <c r="H28" s="21">
        <f t="shared" ca="1" si="0"/>
        <v>16081767.520000001</v>
      </c>
      <c r="I28" s="22">
        <v>0.53</v>
      </c>
      <c r="J28" s="14">
        <f t="shared" ca="1" si="1"/>
        <v>8523336.785600001</v>
      </c>
      <c r="K28" s="23">
        <f t="shared" ca="1" si="2"/>
        <v>5.8545411678025613E-2</v>
      </c>
    </row>
    <row r="29" spans="2:11" x14ac:dyDescent="0.2">
      <c r="B29" s="19" t="s">
        <v>148</v>
      </c>
      <c r="C29" s="19" t="s">
        <v>149</v>
      </c>
      <c r="D29" s="19" t="s">
        <v>150</v>
      </c>
      <c r="E29" s="20">
        <v>32</v>
      </c>
      <c r="F29" s="19">
        <v>1</v>
      </c>
      <c r="G29" s="21">
        <v>23648700</v>
      </c>
      <c r="H29" s="21">
        <f t="shared" ca="1" si="0"/>
        <v>7567584</v>
      </c>
      <c r="I29" s="22">
        <v>1.65</v>
      </c>
      <c r="J29" s="14">
        <f t="shared" ca="1" si="1"/>
        <v>12486513.6</v>
      </c>
      <c r="K29" s="23">
        <f t="shared" ca="1" si="2"/>
        <v>8.5767827498066523E-2</v>
      </c>
    </row>
    <row r="30" spans="2:11" x14ac:dyDescent="0.2">
      <c r="B30" s="19" t="s">
        <v>151</v>
      </c>
      <c r="C30" s="19" t="s">
        <v>152</v>
      </c>
      <c r="D30" s="19" t="s">
        <v>153</v>
      </c>
      <c r="E30" s="20">
        <v>28</v>
      </c>
      <c r="F30" s="19">
        <v>1</v>
      </c>
      <c r="G30" s="21">
        <v>40219218</v>
      </c>
      <c r="H30" s="21">
        <f t="shared" ca="1" si="0"/>
        <v>11261381.040000001</v>
      </c>
      <c r="I30" s="22">
        <v>0.77600000000000002</v>
      </c>
      <c r="J30" s="14">
        <f t="shared" ca="1" si="1"/>
        <v>8738831.6870400012</v>
      </c>
      <c r="K30" s="23">
        <f t="shared" ca="1" si="2"/>
        <v>6.0025611045559146E-2</v>
      </c>
    </row>
    <row r="31" spans="2:11" x14ac:dyDescent="0.2">
      <c r="B31" s="19" t="s">
        <v>154</v>
      </c>
      <c r="C31" s="19" t="s">
        <v>155</v>
      </c>
      <c r="D31" s="19" t="s">
        <v>156</v>
      </c>
      <c r="E31" s="20">
        <v>37</v>
      </c>
      <c r="F31" s="19">
        <v>1</v>
      </c>
      <c r="G31" s="21">
        <v>13450000</v>
      </c>
      <c r="H31" s="21">
        <f t="shared" ca="1" si="0"/>
        <v>4976500</v>
      </c>
      <c r="I31" s="22">
        <v>3.4</v>
      </c>
      <c r="J31" s="14">
        <f t="shared" ca="1" si="1"/>
        <v>16920100</v>
      </c>
      <c r="K31" s="23">
        <f t="shared" ca="1" si="2"/>
        <v>0.11622141011803609</v>
      </c>
    </row>
    <row r="32" spans="2:11" x14ac:dyDescent="0.2">
      <c r="B32" s="19" t="s">
        <v>157</v>
      </c>
      <c r="C32" s="19" t="s">
        <v>158</v>
      </c>
      <c r="D32" s="19" t="s">
        <v>159</v>
      </c>
      <c r="E32" s="20">
        <v>26</v>
      </c>
      <c r="F32" s="19">
        <v>1</v>
      </c>
      <c r="G32" s="21">
        <v>48069201</v>
      </c>
      <c r="H32" s="21">
        <f t="shared" ca="1" si="0"/>
        <v>12497992.26</v>
      </c>
      <c r="I32" s="22">
        <v>1.05</v>
      </c>
      <c r="J32" s="14">
        <f t="shared" ca="1" si="1"/>
        <v>13122891.873</v>
      </c>
      <c r="K32" s="23">
        <f t="shared" ca="1" si="2"/>
        <v>9.0139006170564945E-2</v>
      </c>
    </row>
    <row r="33" spans="2:11" x14ac:dyDescent="0.2">
      <c r="B33" s="19" t="s">
        <v>160</v>
      </c>
      <c r="C33" s="19" t="s">
        <v>161</v>
      </c>
      <c r="D33" s="19" t="s">
        <v>162</v>
      </c>
      <c r="E33" s="20">
        <v>36</v>
      </c>
      <c r="F33" s="19">
        <v>1</v>
      </c>
      <c r="G33" s="21">
        <v>33065136</v>
      </c>
      <c r="H33" s="21">
        <f t="shared" ca="1" si="0"/>
        <v>11903448.959999999</v>
      </c>
      <c r="I33" s="22">
        <v>1.9</v>
      </c>
      <c r="J33" s="14">
        <f t="shared" ca="1" si="1"/>
        <v>22616553.023999996</v>
      </c>
      <c r="K33" s="23">
        <f t="shared" ca="1" si="2"/>
        <v>0.15534941782014366</v>
      </c>
    </row>
    <row r="34" spans="2:11" x14ac:dyDescent="0.2">
      <c r="B34" s="19" t="s">
        <v>83</v>
      </c>
      <c r="C34" s="19" t="s">
        <v>163</v>
      </c>
      <c r="D34" s="19" t="s">
        <v>164</v>
      </c>
      <c r="E34" s="20">
        <v>100</v>
      </c>
      <c r="F34" s="19">
        <v>1</v>
      </c>
      <c r="G34" s="21">
        <v>1795140547</v>
      </c>
      <c r="H34" s="21">
        <f t="shared" ca="1" si="0"/>
        <v>1795140547</v>
      </c>
      <c r="I34" s="22">
        <v>0.20699999999999999</v>
      </c>
      <c r="J34" s="14">
        <f t="shared" ca="1" si="1"/>
        <v>371594093.22899997</v>
      </c>
      <c r="K34" s="23">
        <f t="shared" ca="1" si="2"/>
        <v>2.5524192827824508</v>
      </c>
    </row>
    <row r="35" spans="2:11" x14ac:dyDescent="0.2">
      <c r="B35" s="19" t="s">
        <v>165</v>
      </c>
      <c r="C35" s="19" t="s">
        <v>166</v>
      </c>
      <c r="D35" s="19" t="s">
        <v>167</v>
      </c>
      <c r="E35" s="20">
        <v>26</v>
      </c>
      <c r="F35" s="19">
        <v>1</v>
      </c>
      <c r="G35" s="21">
        <v>44267700</v>
      </c>
      <c r="H35" s="21">
        <f t="shared" ca="1" si="0"/>
        <v>11509602</v>
      </c>
      <c r="I35" s="22">
        <v>4.26</v>
      </c>
      <c r="J35" s="14">
        <f t="shared" ca="1" si="1"/>
        <v>49030904.519999996</v>
      </c>
      <c r="K35" s="23">
        <f t="shared" ca="1" si="2"/>
        <v>0.33678529457137901</v>
      </c>
    </row>
    <row r="36" spans="2:11" x14ac:dyDescent="0.2">
      <c r="B36" s="19" t="s">
        <v>168</v>
      </c>
      <c r="C36" s="19" t="s">
        <v>169</v>
      </c>
      <c r="D36" s="19" t="s">
        <v>170</v>
      </c>
      <c r="E36" s="20">
        <v>28</v>
      </c>
      <c r="F36" s="19">
        <v>1</v>
      </c>
      <c r="G36" s="21">
        <v>15222276</v>
      </c>
      <c r="H36" s="21">
        <f t="shared" ca="1" si="0"/>
        <v>4262237.28</v>
      </c>
      <c r="I36" s="22">
        <v>3.02</v>
      </c>
      <c r="J36" s="14">
        <f t="shared" ca="1" si="1"/>
        <v>12871956.585600002</v>
      </c>
      <c r="K36" s="23">
        <f t="shared" ca="1" si="2"/>
        <v>8.8415372566153477E-2</v>
      </c>
    </row>
    <row r="37" spans="2:11" x14ac:dyDescent="0.2">
      <c r="B37" s="19" t="s">
        <v>171</v>
      </c>
      <c r="C37" s="19" t="s">
        <v>172</v>
      </c>
      <c r="D37" s="19" t="s">
        <v>173</v>
      </c>
      <c r="E37" s="20">
        <v>42</v>
      </c>
      <c r="F37" s="19">
        <v>1</v>
      </c>
      <c r="G37" s="21">
        <v>20578374</v>
      </c>
      <c r="H37" s="21">
        <f t="shared" ca="1" si="0"/>
        <v>8642917.0800000001</v>
      </c>
      <c r="I37" s="22">
        <v>1.54</v>
      </c>
      <c r="J37" s="14">
        <f t="shared" ca="1" si="1"/>
        <v>13310092.303200001</v>
      </c>
      <c r="K37" s="23">
        <f t="shared" ca="1" si="2"/>
        <v>9.142485542515251E-2</v>
      </c>
    </row>
    <row r="38" spans="2:11" x14ac:dyDescent="0.2">
      <c r="B38" s="19" t="s">
        <v>25</v>
      </c>
      <c r="C38" s="19" t="s">
        <v>26</v>
      </c>
      <c r="D38" s="19" t="s">
        <v>174</v>
      </c>
      <c r="E38" s="20">
        <v>47</v>
      </c>
      <c r="F38" s="19">
        <v>1</v>
      </c>
      <c r="G38" s="21">
        <v>51950600</v>
      </c>
      <c r="H38" s="21">
        <f t="shared" ca="1" si="0"/>
        <v>24416782</v>
      </c>
      <c r="I38" s="22">
        <v>10.37</v>
      </c>
      <c r="J38" s="14">
        <f t="shared" ca="1" si="1"/>
        <v>253202029.33999997</v>
      </c>
      <c r="K38" s="23">
        <f t="shared" ca="1" si="2"/>
        <v>1.7392034854784042</v>
      </c>
    </row>
    <row r="39" spans="2:11" x14ac:dyDescent="0.2">
      <c r="B39" s="19" t="s">
        <v>28</v>
      </c>
      <c r="C39" s="19" t="s">
        <v>29</v>
      </c>
      <c r="D39" s="19" t="s">
        <v>175</v>
      </c>
      <c r="E39" s="20">
        <v>65</v>
      </c>
      <c r="F39" s="19">
        <v>1</v>
      </c>
      <c r="G39" s="21">
        <v>770328883</v>
      </c>
      <c r="H39" s="21">
        <f t="shared" ca="1" si="0"/>
        <v>500713773.94999999</v>
      </c>
      <c r="I39" s="22">
        <v>0.35599999999999998</v>
      </c>
      <c r="J39" s="14">
        <f t="shared" ca="1" si="1"/>
        <v>178254103.5262</v>
      </c>
      <c r="K39" s="23">
        <f t="shared" ca="1" si="2"/>
        <v>1.2243983942849839</v>
      </c>
    </row>
    <row r="40" spans="2:11" x14ac:dyDescent="0.2">
      <c r="B40" s="19" t="s">
        <v>176</v>
      </c>
      <c r="C40" s="19" t="s">
        <v>177</v>
      </c>
      <c r="D40" s="19" t="s">
        <v>178</v>
      </c>
      <c r="E40" s="20">
        <v>40</v>
      </c>
      <c r="F40" s="19">
        <v>1</v>
      </c>
      <c r="G40" s="21">
        <v>12417000</v>
      </c>
      <c r="H40" s="21">
        <f t="shared" ca="1" si="0"/>
        <v>4966800</v>
      </c>
      <c r="I40" s="22">
        <v>2.77</v>
      </c>
      <c r="J40" s="14">
        <f t="shared" ca="1" si="1"/>
        <v>13758036</v>
      </c>
      <c r="K40" s="23">
        <f t="shared" ca="1" si="2"/>
        <v>9.4501707695268042E-2</v>
      </c>
    </row>
    <row r="41" spans="2:11" x14ac:dyDescent="0.2">
      <c r="B41" s="19" t="s">
        <v>31</v>
      </c>
      <c r="C41" s="19" t="s">
        <v>32</v>
      </c>
      <c r="D41" s="19" t="s">
        <v>179</v>
      </c>
      <c r="E41" s="20">
        <v>51</v>
      </c>
      <c r="F41" s="19">
        <v>1</v>
      </c>
      <c r="G41" s="21">
        <v>110782980</v>
      </c>
      <c r="H41" s="21">
        <f t="shared" ca="1" si="0"/>
        <v>56499319.800000004</v>
      </c>
      <c r="I41" s="22">
        <v>7.86</v>
      </c>
      <c r="J41" s="14">
        <f t="shared" ca="1" si="1"/>
        <v>444084653.62800008</v>
      </c>
      <c r="K41" s="23">
        <f t="shared" ca="1" si="2"/>
        <v>3.050345131318716</v>
      </c>
    </row>
    <row r="42" spans="2:11" x14ac:dyDescent="0.2">
      <c r="B42" s="19" t="s">
        <v>34</v>
      </c>
      <c r="C42" s="19" t="s">
        <v>35</v>
      </c>
      <c r="D42" s="19" t="s">
        <v>180</v>
      </c>
      <c r="E42" s="20">
        <v>74</v>
      </c>
      <c r="F42" s="19">
        <v>1</v>
      </c>
      <c r="G42" s="21">
        <v>129994676</v>
      </c>
      <c r="H42" s="21">
        <f t="shared" ca="1" si="0"/>
        <v>96196060.239999995</v>
      </c>
      <c r="I42" s="22">
        <v>6.93</v>
      </c>
      <c r="J42" s="14">
        <f t="shared" ca="1" si="1"/>
        <v>666638697.46319997</v>
      </c>
      <c r="K42" s="23">
        <f t="shared" ca="1" si="2"/>
        <v>4.5790325978229411</v>
      </c>
    </row>
    <row r="43" spans="2:11" x14ac:dyDescent="0.2">
      <c r="B43" s="19" t="s">
        <v>37</v>
      </c>
      <c r="C43" s="19" t="s">
        <v>38</v>
      </c>
      <c r="D43" s="19" t="s">
        <v>181</v>
      </c>
      <c r="E43" s="20">
        <v>71</v>
      </c>
      <c r="F43" s="19">
        <v>1</v>
      </c>
      <c r="G43" s="21">
        <v>116915862</v>
      </c>
      <c r="H43" s="21">
        <f t="shared" ca="1" si="0"/>
        <v>83010262.019999996</v>
      </c>
      <c r="I43" s="22">
        <v>4.49</v>
      </c>
      <c r="J43" s="14">
        <f t="shared" ca="1" si="1"/>
        <v>372716076.4698</v>
      </c>
      <c r="K43" s="23">
        <f t="shared" ca="1" si="2"/>
        <v>2.5601260028594353</v>
      </c>
    </row>
    <row r="44" spans="2:11" x14ac:dyDescent="0.2">
      <c r="B44" s="19" t="s">
        <v>182</v>
      </c>
      <c r="C44" s="19" t="s">
        <v>183</v>
      </c>
      <c r="D44" s="19" t="s">
        <v>184</v>
      </c>
      <c r="E44" s="20">
        <v>50</v>
      </c>
      <c r="F44" s="19">
        <v>1</v>
      </c>
      <c r="G44" s="21">
        <v>63683276</v>
      </c>
      <c r="H44" s="21">
        <f t="shared" ca="1" si="0"/>
        <v>31841638</v>
      </c>
      <c r="I44" s="22">
        <v>0.51</v>
      </c>
      <c r="J44" s="14">
        <f t="shared" ca="1" si="1"/>
        <v>16239235.380000001</v>
      </c>
      <c r="K44" s="23">
        <f t="shared" ca="1" si="2"/>
        <v>0.11154466197612908</v>
      </c>
    </row>
    <row r="45" spans="2:11" x14ac:dyDescent="0.2">
      <c r="B45" s="19" t="s">
        <v>185</v>
      </c>
      <c r="C45" s="19" t="s">
        <v>186</v>
      </c>
      <c r="D45" s="19" t="s">
        <v>187</v>
      </c>
      <c r="E45" s="20">
        <v>26</v>
      </c>
      <c r="F45" s="19">
        <v>1</v>
      </c>
      <c r="G45" s="21">
        <v>10080000</v>
      </c>
      <c r="H45" s="21">
        <f t="shared" ca="1" si="0"/>
        <v>2620800</v>
      </c>
      <c r="I45" s="22">
        <v>21.8</v>
      </c>
      <c r="J45" s="14">
        <f t="shared" ca="1" si="1"/>
        <v>57133440</v>
      </c>
      <c r="K45" s="23">
        <f t="shared" ca="1" si="2"/>
        <v>0.39244029064214803</v>
      </c>
    </row>
    <row r="46" spans="2:11" x14ac:dyDescent="0.2">
      <c r="B46" s="19" t="s">
        <v>40</v>
      </c>
      <c r="C46" s="19" t="s">
        <v>41</v>
      </c>
      <c r="D46" s="19" t="s">
        <v>188</v>
      </c>
      <c r="E46" s="20">
        <v>26</v>
      </c>
      <c r="F46" s="19">
        <v>1</v>
      </c>
      <c r="G46" s="21">
        <v>25000000</v>
      </c>
      <c r="H46" s="21">
        <f t="shared" ca="1" si="0"/>
        <v>6500000</v>
      </c>
      <c r="I46" s="22">
        <v>17.399999999999999</v>
      </c>
      <c r="J46" s="14">
        <f t="shared" ca="1" si="1"/>
        <v>113099999.99999999</v>
      </c>
      <c r="K46" s="23">
        <f t="shared" ca="1" si="2"/>
        <v>0.77686547268336958</v>
      </c>
    </row>
    <row r="47" spans="2:11" x14ac:dyDescent="0.2">
      <c r="B47" s="19" t="s">
        <v>189</v>
      </c>
      <c r="C47" s="19" t="s">
        <v>190</v>
      </c>
      <c r="D47" s="19" t="s">
        <v>191</v>
      </c>
      <c r="E47" s="20">
        <v>34</v>
      </c>
      <c r="F47" s="19">
        <v>1</v>
      </c>
      <c r="G47" s="21">
        <v>33125000</v>
      </c>
      <c r="H47" s="21">
        <f ca="1">(E47/100)*F47*G47</f>
        <v>11262500</v>
      </c>
      <c r="I47" s="22">
        <v>1.54</v>
      </c>
      <c r="J47" s="14">
        <f t="shared" ca="1" si="1"/>
        <v>17344250</v>
      </c>
      <c r="K47" s="23">
        <f t="shared" ca="1" si="2"/>
        <v>0.1191348273615255</v>
      </c>
    </row>
    <row r="48" spans="2:11" x14ac:dyDescent="0.2">
      <c r="B48" s="19" t="s">
        <v>43</v>
      </c>
      <c r="C48" s="19" t="s">
        <v>44</v>
      </c>
      <c r="D48" s="19" t="s">
        <v>192</v>
      </c>
      <c r="E48" s="20">
        <v>66</v>
      </c>
      <c r="F48" s="19">
        <v>0.95438100000000003</v>
      </c>
      <c r="G48" s="21">
        <v>319000000</v>
      </c>
      <c r="H48" s="21">
        <f t="shared" ca="1" si="0"/>
        <v>200935375.74000001</v>
      </c>
      <c r="I48" s="22">
        <v>6.63</v>
      </c>
      <c r="J48" s="14">
        <f t="shared" ca="1" si="1"/>
        <v>1332201541.1561999</v>
      </c>
      <c r="K48" s="23">
        <f t="shared" ca="1" si="2"/>
        <v>9.1506753313866032</v>
      </c>
    </row>
    <row r="49" spans="2:11" x14ac:dyDescent="0.2">
      <c r="B49" s="19" t="s">
        <v>46</v>
      </c>
      <c r="C49" s="19" t="s">
        <v>47</v>
      </c>
      <c r="D49" s="19" t="s">
        <v>193</v>
      </c>
      <c r="E49" s="20">
        <v>50</v>
      </c>
      <c r="F49" s="19">
        <v>0.86053900000000005</v>
      </c>
      <c r="G49" s="21">
        <v>490150389</v>
      </c>
      <c r="H49" s="21">
        <f t="shared" ca="1" si="0"/>
        <v>210896762.7998355</v>
      </c>
      <c r="I49" s="22">
        <v>6.39</v>
      </c>
      <c r="J49" s="14">
        <f t="shared" ca="1" si="1"/>
        <v>1347630314.2909489</v>
      </c>
      <c r="K49" s="23">
        <f t="shared" ca="1" si="2"/>
        <v>9.2566530602482402</v>
      </c>
    </row>
    <row r="50" spans="2:11" x14ac:dyDescent="0.2">
      <c r="B50" s="19" t="s">
        <v>194</v>
      </c>
      <c r="C50" s="19" t="s">
        <v>195</v>
      </c>
      <c r="D50" s="19" t="s">
        <v>196</v>
      </c>
      <c r="E50" s="20">
        <v>32</v>
      </c>
      <c r="F50" s="19">
        <v>1</v>
      </c>
      <c r="G50" s="21">
        <v>36360000</v>
      </c>
      <c r="H50" s="21">
        <f t="shared" ca="1" si="0"/>
        <v>11635200</v>
      </c>
      <c r="I50" s="22">
        <v>2.0299999999999998</v>
      </c>
      <c r="J50" s="14">
        <f t="shared" ca="1" si="1"/>
        <v>23619455.999999996</v>
      </c>
      <c r="K50" s="23">
        <f t="shared" ca="1" si="2"/>
        <v>0.16223819495989433</v>
      </c>
    </row>
    <row r="51" spans="2:11" x14ac:dyDescent="0.2">
      <c r="B51" s="19" t="s">
        <v>78</v>
      </c>
      <c r="C51" s="19" t="s">
        <v>79</v>
      </c>
      <c r="D51" s="19" t="s">
        <v>197</v>
      </c>
      <c r="E51" s="20">
        <v>100</v>
      </c>
      <c r="F51" s="19">
        <v>1</v>
      </c>
      <c r="G51" s="21">
        <v>1143326564</v>
      </c>
      <c r="H51" s="21">
        <f t="shared" ca="1" si="0"/>
        <v>1143326564</v>
      </c>
      <c r="I51" s="22">
        <v>0.185</v>
      </c>
      <c r="J51" s="14">
        <f t="shared" ca="1" si="1"/>
        <v>211515414.34</v>
      </c>
      <c r="K51" s="23">
        <f t="shared" ca="1" si="2"/>
        <v>1.4528649190191236</v>
      </c>
    </row>
    <row r="52" spans="2:11" x14ac:dyDescent="0.2">
      <c r="B52" s="19" t="s">
        <v>198</v>
      </c>
      <c r="C52" s="19" t="s">
        <v>199</v>
      </c>
      <c r="D52" s="19" t="s">
        <v>200</v>
      </c>
      <c r="E52" s="20">
        <v>39</v>
      </c>
      <c r="F52" s="19">
        <v>1</v>
      </c>
      <c r="G52" s="21">
        <v>45949500</v>
      </c>
      <c r="H52" s="21">
        <f t="shared" ca="1" si="0"/>
        <v>17920305</v>
      </c>
      <c r="I52" s="22">
        <v>1.28</v>
      </c>
      <c r="J52" s="14">
        <f t="shared" ca="1" si="1"/>
        <v>22937990.400000002</v>
      </c>
      <c r="K52" s="23">
        <f t="shared" ca="1" si="2"/>
        <v>0.15755731878428467</v>
      </c>
    </row>
    <row r="53" spans="2:11" x14ac:dyDescent="0.2">
      <c r="B53" s="19" t="s">
        <v>201</v>
      </c>
      <c r="C53" s="19" t="s">
        <v>202</v>
      </c>
      <c r="D53" s="19" t="s">
        <v>203</v>
      </c>
      <c r="E53" s="20">
        <v>43</v>
      </c>
      <c r="F53" s="19">
        <v>1</v>
      </c>
      <c r="G53" s="21">
        <v>27379200</v>
      </c>
      <c r="H53" s="21">
        <f t="shared" ca="1" si="0"/>
        <v>11773056</v>
      </c>
      <c r="I53" s="22">
        <v>5.35</v>
      </c>
      <c r="J53" s="14">
        <f t="shared" ca="1" si="1"/>
        <v>62985849.599999994</v>
      </c>
      <c r="K53" s="23">
        <f t="shared" ca="1" si="2"/>
        <v>0.43263953865488619</v>
      </c>
    </row>
    <row r="54" spans="2:11" x14ac:dyDescent="0.2">
      <c r="B54" s="19" t="s">
        <v>204</v>
      </c>
      <c r="C54" s="19" t="s">
        <v>205</v>
      </c>
      <c r="D54" s="19" t="s">
        <v>206</v>
      </c>
      <c r="E54" s="20">
        <v>59</v>
      </c>
      <c r="F54" s="19">
        <v>1</v>
      </c>
      <c r="G54" s="21">
        <v>34770982</v>
      </c>
      <c r="H54" s="21">
        <f t="shared" ca="1" si="0"/>
        <v>20514879.379999999</v>
      </c>
      <c r="I54" s="22">
        <v>4.6900000000000004</v>
      </c>
      <c r="J54" s="14">
        <f t="shared" ca="1" si="1"/>
        <v>96214784.292199999</v>
      </c>
      <c r="K54" s="23">
        <f t="shared" ca="1" si="2"/>
        <v>0.66088367708477813</v>
      </c>
    </row>
    <row r="55" spans="2:11" x14ac:dyDescent="0.2">
      <c r="B55" s="19" t="s">
        <v>207</v>
      </c>
      <c r="C55" s="19" t="s">
        <v>208</v>
      </c>
      <c r="D55" s="19" t="s">
        <v>209</v>
      </c>
      <c r="E55" s="20">
        <v>30</v>
      </c>
      <c r="F55" s="19">
        <v>1</v>
      </c>
      <c r="G55" s="21">
        <v>101123806</v>
      </c>
      <c r="H55" s="21">
        <f t="shared" ca="1" si="0"/>
        <v>30337141.799999997</v>
      </c>
      <c r="I55" s="22">
        <v>0.25800000000000001</v>
      </c>
      <c r="J55" s="14">
        <f t="shared" ca="1" si="1"/>
        <v>7826982.5843999991</v>
      </c>
      <c r="K55" s="23">
        <f t="shared" ca="1" si="2"/>
        <v>5.3762268126564178E-2</v>
      </c>
    </row>
    <row r="56" spans="2:11" x14ac:dyDescent="0.2">
      <c r="B56" s="19" t="s">
        <v>210</v>
      </c>
      <c r="C56" s="19" t="s">
        <v>211</v>
      </c>
      <c r="D56" s="19" t="s">
        <v>212</v>
      </c>
      <c r="E56" s="20">
        <v>27</v>
      </c>
      <c r="F56" s="19">
        <v>1</v>
      </c>
      <c r="G56" s="21">
        <v>96243908</v>
      </c>
      <c r="H56" s="21">
        <f t="shared" ca="1" si="0"/>
        <v>25985855.16</v>
      </c>
      <c r="I56" s="22">
        <v>1.65</v>
      </c>
      <c r="J56" s="14">
        <f t="shared" ca="1" si="1"/>
        <v>42876661.013999999</v>
      </c>
      <c r="K56" s="23">
        <f t="shared" ca="1" si="2"/>
        <v>0.29451279863594798</v>
      </c>
    </row>
    <row r="57" spans="2:11" x14ac:dyDescent="0.2">
      <c r="B57" s="19" t="s">
        <v>52</v>
      </c>
      <c r="C57" s="19" t="s">
        <v>53</v>
      </c>
      <c r="D57" s="19" t="s">
        <v>213</v>
      </c>
      <c r="E57" s="20">
        <v>28</v>
      </c>
      <c r="F57" s="19">
        <v>1</v>
      </c>
      <c r="G57" s="21">
        <v>109319070</v>
      </c>
      <c r="H57" s="21">
        <f t="shared" ca="1" si="0"/>
        <v>30609339.600000001</v>
      </c>
      <c r="I57" s="22">
        <v>3.11</v>
      </c>
      <c r="J57" s="14">
        <f t="shared" ca="1" si="1"/>
        <v>95195046.156000003</v>
      </c>
      <c r="K57" s="23">
        <f t="shared" ca="1" si="2"/>
        <v>0.65387926197255641</v>
      </c>
    </row>
    <row r="58" spans="2:11" x14ac:dyDescent="0.2">
      <c r="B58" s="19" t="s">
        <v>55</v>
      </c>
      <c r="C58" s="19" t="s">
        <v>56</v>
      </c>
      <c r="D58" s="19" t="s">
        <v>214</v>
      </c>
      <c r="E58" s="20">
        <v>61</v>
      </c>
      <c r="F58" s="19">
        <v>1</v>
      </c>
      <c r="G58" s="21">
        <v>77063568</v>
      </c>
      <c r="H58" s="21">
        <f t="shared" ca="1" si="0"/>
        <v>47008776.479999997</v>
      </c>
      <c r="I58" s="22">
        <v>13.5</v>
      </c>
      <c r="J58" s="14">
        <f t="shared" ca="1" si="1"/>
        <v>634618482.4799999</v>
      </c>
      <c r="K58" s="23">
        <f t="shared" ca="1" si="2"/>
        <v>4.3590909581381769</v>
      </c>
    </row>
    <row r="59" spans="2:11" x14ac:dyDescent="0.2">
      <c r="B59" s="19" t="s">
        <v>215</v>
      </c>
      <c r="C59" s="19" t="s">
        <v>216</v>
      </c>
      <c r="D59" s="19" t="s">
        <v>217</v>
      </c>
      <c r="E59" s="20">
        <v>23</v>
      </c>
      <c r="F59" s="19">
        <v>1</v>
      </c>
      <c r="G59" s="21">
        <v>54888240</v>
      </c>
      <c r="H59" s="21">
        <f t="shared" ca="1" si="0"/>
        <v>12624295.200000001</v>
      </c>
      <c r="I59" s="22">
        <v>0.71699999999999997</v>
      </c>
      <c r="J59" s="14">
        <f t="shared" ca="1" si="1"/>
        <v>9051619.658400001</v>
      </c>
      <c r="K59" s="23">
        <f t="shared" ca="1" si="2"/>
        <v>6.2174100658470358E-2</v>
      </c>
    </row>
    <row r="60" spans="2:11" x14ac:dyDescent="0.2">
      <c r="B60" s="19" t="s">
        <v>218</v>
      </c>
      <c r="C60" s="19" t="s">
        <v>219</v>
      </c>
      <c r="D60" s="19" t="s">
        <v>220</v>
      </c>
      <c r="E60" s="20">
        <v>30</v>
      </c>
      <c r="F60" s="19">
        <v>1</v>
      </c>
      <c r="G60" s="21">
        <v>305732436</v>
      </c>
      <c r="H60" s="21">
        <f t="shared" ca="1" si="0"/>
        <v>91719730.799999997</v>
      </c>
      <c r="I60" s="22">
        <v>0.45</v>
      </c>
      <c r="J60" s="14">
        <f t="shared" ca="1" si="1"/>
        <v>41273878.859999999</v>
      </c>
      <c r="K60" s="23">
        <f t="shared" ca="1" si="2"/>
        <v>0.28350354916047776</v>
      </c>
    </row>
    <row r="61" spans="2:11" x14ac:dyDescent="0.2">
      <c r="B61" s="19" t="s">
        <v>60</v>
      </c>
      <c r="C61" s="19" t="s">
        <v>61</v>
      </c>
      <c r="D61" s="19" t="s">
        <v>221</v>
      </c>
      <c r="E61" s="20">
        <v>56</v>
      </c>
      <c r="F61" s="19">
        <v>1</v>
      </c>
      <c r="G61" s="21">
        <v>50592373</v>
      </c>
      <c r="H61" s="21">
        <f t="shared" ca="1" si="0"/>
        <v>28331728.880000003</v>
      </c>
      <c r="I61" s="22">
        <v>5.25</v>
      </c>
      <c r="J61" s="14">
        <f t="shared" ca="1" si="1"/>
        <v>148741576.62</v>
      </c>
      <c r="K61" s="23">
        <f t="shared" ca="1" si="2"/>
        <v>1.0216816554249863</v>
      </c>
    </row>
    <row r="62" spans="2:11" x14ac:dyDescent="0.2">
      <c r="B62" s="19" t="s">
        <v>222</v>
      </c>
      <c r="C62" s="19" t="s">
        <v>223</v>
      </c>
      <c r="D62" s="19" t="s">
        <v>224</v>
      </c>
      <c r="E62" s="20">
        <v>87</v>
      </c>
      <c r="F62" s="19">
        <v>1</v>
      </c>
      <c r="G62" s="21">
        <v>50992322</v>
      </c>
      <c r="H62" s="21">
        <f t="shared" ca="1" si="0"/>
        <v>44363320.140000001</v>
      </c>
      <c r="I62" s="22">
        <v>2.4</v>
      </c>
      <c r="J62" s="14">
        <f t="shared" ca="1" si="1"/>
        <v>106471968.336</v>
      </c>
      <c r="K62" s="23">
        <f t="shared" ca="1" si="2"/>
        <v>0.73133860308466314</v>
      </c>
    </row>
    <row r="63" spans="2:11" x14ac:dyDescent="0.2">
      <c r="B63" s="19" t="s">
        <v>63</v>
      </c>
      <c r="C63" s="19" t="s">
        <v>64</v>
      </c>
      <c r="D63" s="19" t="s">
        <v>225</v>
      </c>
      <c r="E63" s="20">
        <v>51</v>
      </c>
      <c r="F63" s="19">
        <v>1</v>
      </c>
      <c r="G63" s="21">
        <v>66948210</v>
      </c>
      <c r="H63" s="21">
        <f t="shared" ca="1" si="0"/>
        <v>34143587.100000001</v>
      </c>
      <c r="I63" s="22">
        <v>16.670000000000002</v>
      </c>
      <c r="J63" s="14">
        <f t="shared" ca="1" si="1"/>
        <v>569173596.95700014</v>
      </c>
      <c r="K63" s="23">
        <f t="shared" ca="1" si="2"/>
        <v>3.9095607023774854</v>
      </c>
    </row>
    <row r="64" spans="2:11" x14ac:dyDescent="0.2">
      <c r="B64" s="19" t="s">
        <v>226</v>
      </c>
      <c r="C64" s="19" t="s">
        <v>227</v>
      </c>
      <c r="D64" s="19" t="s">
        <v>228</v>
      </c>
      <c r="E64" s="20">
        <v>41</v>
      </c>
      <c r="F64" s="19">
        <v>1</v>
      </c>
      <c r="G64" s="21">
        <v>101279627</v>
      </c>
      <c r="H64" s="21">
        <f t="shared" ca="1" si="0"/>
        <v>41524647.07</v>
      </c>
      <c r="I64" s="22">
        <v>0.85199999999999998</v>
      </c>
      <c r="J64" s="14">
        <f t="shared" ca="1" si="1"/>
        <v>35378999.303640001</v>
      </c>
      <c r="K64" s="23">
        <f t="shared" ca="1" si="2"/>
        <v>0.24301258193710784</v>
      </c>
    </row>
    <row r="65" spans="2:11" x14ac:dyDescent="0.2">
      <c r="B65" s="1">
        <v>61</v>
      </c>
    </row>
    <row r="66" spans="2:11" x14ac:dyDescent="0.2">
      <c r="G66" s="17" t="s">
        <v>85</v>
      </c>
      <c r="H66" s="17"/>
      <c r="I66" s="18"/>
      <c r="J66" s="10">
        <f ca="1">SUM(J4:J64)</f>
        <v>14558505169.413887</v>
      </c>
      <c r="K66" s="16">
        <f ca="1">SUM(K4:K64)</f>
        <v>99.999999999999972</v>
      </c>
    </row>
    <row r="67" spans="2:11" x14ac:dyDescent="0.2">
      <c r="B67" s="1" t="s">
        <v>230</v>
      </c>
      <c r="J67" s="3"/>
    </row>
    <row r="68" spans="2:11" x14ac:dyDescent="0.2">
      <c r="J68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542"/>
  <sheetViews>
    <sheetView workbookViewId="0">
      <selection activeCell="H19" sqref="H19"/>
    </sheetView>
  </sheetViews>
  <sheetFormatPr defaultRowHeight="11.25" x14ac:dyDescent="0.2"/>
  <cols>
    <col min="1" max="4" width="9.33203125" style="1"/>
    <col min="5" max="5" width="35.83203125" style="1" customWidth="1"/>
    <col min="6" max="6" width="13" style="3" customWidth="1"/>
    <col min="7" max="7" width="14.5" style="5" customWidth="1"/>
    <col min="8" max="8" width="15" style="1" customWidth="1"/>
    <col min="9" max="9" width="9.33203125" style="3"/>
    <col min="10" max="10" width="17.1640625" style="1" customWidth="1"/>
    <col min="11" max="11" width="8" style="1" customWidth="1"/>
    <col min="12" max="16384" width="9.33203125" style="1"/>
  </cols>
  <sheetData>
    <row r="5" spans="3:11" ht="15.75" x14ac:dyDescent="0.2">
      <c r="C5" s="7" t="s">
        <v>86</v>
      </c>
      <c r="D5" s="7"/>
      <c r="E5" s="7"/>
      <c r="F5" s="8"/>
      <c r="G5" s="9"/>
      <c r="H5" s="7"/>
      <c r="I5" s="8"/>
      <c r="J5" s="7"/>
      <c r="K5" s="7"/>
    </row>
    <row r="6" spans="3:11" s="4" customFormat="1" ht="39.75" customHeight="1" x14ac:dyDescent="0.2">
      <c r="C6" s="11" t="s">
        <v>87</v>
      </c>
      <c r="D6" s="11" t="s">
        <v>88</v>
      </c>
      <c r="E6" s="11" t="s">
        <v>81</v>
      </c>
      <c r="F6" s="12" t="s">
        <v>0</v>
      </c>
      <c r="G6" s="13" t="s">
        <v>75</v>
      </c>
      <c r="H6" s="11" t="s">
        <v>76</v>
      </c>
      <c r="I6" s="12" t="s">
        <v>82</v>
      </c>
      <c r="J6" s="11" t="s">
        <v>77</v>
      </c>
      <c r="K6" s="11" t="s">
        <v>84</v>
      </c>
    </row>
    <row r="7" spans="3:11" x14ac:dyDescent="0.2">
      <c r="C7" s="1" t="s">
        <v>1</v>
      </c>
      <c r="D7" s="1" t="s">
        <v>2</v>
      </c>
      <c r="E7" s="2" t="s">
        <v>3</v>
      </c>
      <c r="F7" s="14">
        <v>15</v>
      </c>
      <c r="G7" s="5">
        <v>1</v>
      </c>
      <c r="H7" s="2">
        <v>10922906012</v>
      </c>
      <c r="I7" s="6">
        <v>0.60699999999999998</v>
      </c>
      <c r="J7" s="3">
        <f t="shared" ref="J7:J32" ca="1" si="0">(F7/100)*G7*H7*I7</f>
        <v>994530592.39259994</v>
      </c>
      <c r="K7" s="10">
        <f ca="1">((J7/J$34)*100)</f>
        <v>5.8624305564569505</v>
      </c>
    </row>
    <row r="8" spans="3:11" x14ac:dyDescent="0.2">
      <c r="C8" s="1" t="s">
        <v>4</v>
      </c>
      <c r="D8" s="1" t="s">
        <v>5</v>
      </c>
      <c r="E8" s="2" t="s">
        <v>6</v>
      </c>
      <c r="F8" s="14">
        <v>45</v>
      </c>
      <c r="G8" s="5">
        <v>1</v>
      </c>
      <c r="H8" s="2">
        <v>199474091</v>
      </c>
      <c r="I8" s="6">
        <v>4.4000000000000004</v>
      </c>
      <c r="J8" s="3">
        <f t="shared" ca="1" si="0"/>
        <v>394958700.18000007</v>
      </c>
      <c r="K8" s="10">
        <f t="shared" ref="K8:K32" ca="1" si="1">((J8/J$34)*100)</f>
        <v>2.3281515623399947</v>
      </c>
    </row>
    <row r="9" spans="3:11" x14ac:dyDescent="0.2">
      <c r="C9" s="1" t="s">
        <v>7</v>
      </c>
      <c r="D9" s="1" t="s">
        <v>8</v>
      </c>
      <c r="E9" s="2" t="s">
        <v>9</v>
      </c>
      <c r="F9" s="14">
        <v>46</v>
      </c>
      <c r="G9" s="5">
        <v>1</v>
      </c>
      <c r="H9" s="2">
        <v>232000000</v>
      </c>
      <c r="I9" s="6">
        <v>7.79</v>
      </c>
      <c r="J9" s="3">
        <f t="shared" ca="1" si="0"/>
        <v>831348800</v>
      </c>
      <c r="K9" s="10">
        <f t="shared" ca="1" si="1"/>
        <v>4.9005275910807491</v>
      </c>
    </row>
    <row r="10" spans="3:11" x14ac:dyDescent="0.2">
      <c r="C10" s="1" t="s">
        <v>10</v>
      </c>
      <c r="D10" s="1" t="s">
        <v>11</v>
      </c>
      <c r="E10" s="2" t="s">
        <v>12</v>
      </c>
      <c r="F10" s="14">
        <v>54</v>
      </c>
      <c r="G10" s="5">
        <v>1</v>
      </c>
      <c r="H10" s="2">
        <v>355023939</v>
      </c>
      <c r="I10" s="6">
        <v>20.96</v>
      </c>
      <c r="J10" s="3">
        <f t="shared" ca="1" si="0"/>
        <v>4018302951.1776004</v>
      </c>
      <c r="K10" s="10">
        <f t="shared" ca="1" si="1"/>
        <v>23.686573531551414</v>
      </c>
    </row>
    <row r="11" spans="3:11" x14ac:dyDescent="0.2">
      <c r="C11" s="1" t="s">
        <v>66</v>
      </c>
      <c r="D11" s="1" t="s">
        <v>67</v>
      </c>
      <c r="E11" s="2" t="s">
        <v>68</v>
      </c>
      <c r="F11" s="14">
        <v>75</v>
      </c>
      <c r="G11" s="5">
        <v>1</v>
      </c>
      <c r="H11" s="2">
        <v>177001313</v>
      </c>
      <c r="I11" s="6">
        <v>2.0299999999999998</v>
      </c>
      <c r="J11" s="3">
        <f t="shared" ca="1" si="0"/>
        <v>269484499.04249996</v>
      </c>
      <c r="K11" s="10">
        <f t="shared" ca="1" si="1"/>
        <v>1.5885224383872867</v>
      </c>
    </row>
    <row r="12" spans="3:11" x14ac:dyDescent="0.2">
      <c r="C12" s="1" t="s">
        <v>13</v>
      </c>
      <c r="D12" s="1" t="s">
        <v>14</v>
      </c>
      <c r="E12" s="2" t="s">
        <v>15</v>
      </c>
      <c r="F12" s="14">
        <v>24</v>
      </c>
      <c r="G12" s="5">
        <v>1</v>
      </c>
      <c r="H12" s="2">
        <v>305635185</v>
      </c>
      <c r="I12" s="6">
        <v>7.9</v>
      </c>
      <c r="J12" s="3">
        <f t="shared" ca="1" si="0"/>
        <v>579484310.75999999</v>
      </c>
      <c r="K12" s="10">
        <f t="shared" ca="1" si="1"/>
        <v>3.4158693119876888</v>
      </c>
    </row>
    <row r="13" spans="3:11" x14ac:dyDescent="0.2">
      <c r="C13" s="1" t="s">
        <v>72</v>
      </c>
      <c r="D13" s="1" t="s">
        <v>73</v>
      </c>
      <c r="E13" s="2" t="s">
        <v>74</v>
      </c>
      <c r="F13" s="14">
        <v>17</v>
      </c>
      <c r="G13" s="5">
        <v>1</v>
      </c>
      <c r="H13" s="2">
        <v>2396785994</v>
      </c>
      <c r="I13" s="6">
        <v>4.57</v>
      </c>
      <c r="J13" s="3">
        <f t="shared" ca="1" si="0"/>
        <v>1862063038.7386003</v>
      </c>
      <c r="K13" s="10">
        <f t="shared" ca="1" si="1"/>
        <v>10.976248835230377</v>
      </c>
    </row>
    <row r="14" spans="3:11" x14ac:dyDescent="0.2">
      <c r="C14" s="1" t="s">
        <v>16</v>
      </c>
      <c r="D14" s="1" t="s">
        <v>17</v>
      </c>
      <c r="E14" s="2" t="s">
        <v>18</v>
      </c>
      <c r="F14" s="14">
        <v>29</v>
      </c>
      <c r="G14" s="5">
        <v>1</v>
      </c>
      <c r="H14" s="2">
        <v>106500000</v>
      </c>
      <c r="I14" s="6">
        <v>5.95</v>
      </c>
      <c r="J14" s="3">
        <f t="shared" ca="1" si="0"/>
        <v>183765749.99999997</v>
      </c>
      <c r="K14" s="10">
        <f t="shared" ca="1" si="1"/>
        <v>1.0832386215877703</v>
      </c>
    </row>
    <row r="15" spans="3:11" x14ac:dyDescent="0.2">
      <c r="C15" s="1" t="s">
        <v>19</v>
      </c>
      <c r="D15" s="1" t="s">
        <v>20</v>
      </c>
      <c r="E15" s="2" t="s">
        <v>21</v>
      </c>
      <c r="F15" s="14">
        <v>44</v>
      </c>
      <c r="G15" s="5">
        <v>1</v>
      </c>
      <c r="H15" s="2">
        <v>61000000</v>
      </c>
      <c r="I15" s="6">
        <v>6.2</v>
      </c>
      <c r="J15" s="3">
        <f t="shared" ca="1" si="0"/>
        <v>166408000</v>
      </c>
      <c r="K15" s="10">
        <f t="shared" ca="1" si="1"/>
        <v>0.98092039752335625</v>
      </c>
    </row>
    <row r="16" spans="3:11" x14ac:dyDescent="0.2">
      <c r="C16" s="1" t="s">
        <v>69</v>
      </c>
      <c r="D16" s="1" t="s">
        <v>70</v>
      </c>
      <c r="E16" s="2" t="s">
        <v>71</v>
      </c>
      <c r="F16" s="14">
        <v>100</v>
      </c>
      <c r="G16" s="5">
        <v>1</v>
      </c>
      <c r="H16" s="2">
        <v>65368563</v>
      </c>
      <c r="I16" s="6">
        <v>5.7</v>
      </c>
      <c r="J16" s="3">
        <f t="shared" ca="1" si="0"/>
        <v>372600809.10000002</v>
      </c>
      <c r="K16" s="10">
        <f t="shared" ca="1" si="1"/>
        <v>2.1963591520834109</v>
      </c>
    </row>
    <row r="17" spans="3:11" x14ac:dyDescent="0.2">
      <c r="C17" s="1" t="s">
        <v>22</v>
      </c>
      <c r="D17" s="1" t="s">
        <v>23</v>
      </c>
      <c r="E17" s="2" t="s">
        <v>24</v>
      </c>
      <c r="F17" s="14">
        <v>66</v>
      </c>
      <c r="G17" s="5">
        <v>1</v>
      </c>
      <c r="H17" s="2">
        <v>158961721</v>
      </c>
      <c r="I17" s="6">
        <v>2.12</v>
      </c>
      <c r="J17" s="3">
        <f t="shared" ca="1" si="0"/>
        <v>222419240.02320001</v>
      </c>
      <c r="K17" s="10">
        <f t="shared" ca="1" si="1"/>
        <v>1.3110882249675506</v>
      </c>
    </row>
    <row r="18" spans="3:11" x14ac:dyDescent="0.2">
      <c r="C18" s="1" t="s">
        <v>25</v>
      </c>
      <c r="D18" s="1" t="s">
        <v>26</v>
      </c>
      <c r="E18" s="2" t="s">
        <v>27</v>
      </c>
      <c r="F18" s="14">
        <v>47</v>
      </c>
      <c r="G18" s="5">
        <v>1</v>
      </c>
      <c r="H18" s="2">
        <v>51950600</v>
      </c>
      <c r="I18" s="6">
        <v>10.37</v>
      </c>
      <c r="J18" s="3">
        <f t="shared" ca="1" si="0"/>
        <v>253202029.33999997</v>
      </c>
      <c r="K18" s="10">
        <f t="shared" ca="1" si="1"/>
        <v>1.4925426378173725</v>
      </c>
    </row>
    <row r="19" spans="3:11" x14ac:dyDescent="0.2">
      <c r="C19" s="1" t="s">
        <v>28</v>
      </c>
      <c r="D19" s="1" t="s">
        <v>29</v>
      </c>
      <c r="E19" s="2" t="s">
        <v>30</v>
      </c>
      <c r="F19" s="14">
        <v>65</v>
      </c>
      <c r="G19" s="5">
        <v>1</v>
      </c>
      <c r="H19" s="2">
        <v>770328883</v>
      </c>
      <c r="I19" s="6">
        <v>0.35599999999999998</v>
      </c>
      <c r="J19" s="3">
        <f t="shared" ca="1" si="0"/>
        <v>178254103.5262</v>
      </c>
      <c r="K19" s="10">
        <f t="shared" ca="1" si="1"/>
        <v>1.0507492794282103</v>
      </c>
    </row>
    <row r="20" spans="3:11" x14ac:dyDescent="0.2">
      <c r="C20" s="1" t="s">
        <v>31</v>
      </c>
      <c r="D20" s="1" t="s">
        <v>32</v>
      </c>
      <c r="E20" s="2" t="s">
        <v>33</v>
      </c>
      <c r="F20" s="14">
        <v>51</v>
      </c>
      <c r="G20" s="5">
        <v>1</v>
      </c>
      <c r="H20" s="2">
        <v>110782980</v>
      </c>
      <c r="I20" s="6">
        <v>7.86</v>
      </c>
      <c r="J20" s="3">
        <f t="shared" ca="1" si="0"/>
        <v>444084653.62800008</v>
      </c>
      <c r="K20" s="10">
        <f t="shared" ca="1" si="1"/>
        <v>2.6177328912720532</v>
      </c>
    </row>
    <row r="21" spans="3:11" x14ac:dyDescent="0.2">
      <c r="C21" s="1" t="s">
        <v>34</v>
      </c>
      <c r="D21" s="1" t="s">
        <v>35</v>
      </c>
      <c r="E21" s="2" t="s">
        <v>36</v>
      </c>
      <c r="F21" s="14">
        <v>74</v>
      </c>
      <c r="G21" s="5">
        <v>1</v>
      </c>
      <c r="H21" s="2">
        <v>129994676</v>
      </c>
      <c r="I21" s="6">
        <v>6.93</v>
      </c>
      <c r="J21" s="3">
        <f t="shared" ca="1" si="0"/>
        <v>666638697.46319997</v>
      </c>
      <c r="K21" s="10">
        <f t="shared" ca="1" si="1"/>
        <v>3.9296157403493499</v>
      </c>
    </row>
    <row r="22" spans="3:11" x14ac:dyDescent="0.2">
      <c r="C22" s="1" t="s">
        <v>37</v>
      </c>
      <c r="D22" s="1" t="s">
        <v>38</v>
      </c>
      <c r="E22" s="2" t="s">
        <v>39</v>
      </c>
      <c r="F22" s="14">
        <v>71</v>
      </c>
      <c r="G22" s="5">
        <v>1</v>
      </c>
      <c r="H22" s="2">
        <v>116915862</v>
      </c>
      <c r="I22" s="6">
        <v>4.49</v>
      </c>
      <c r="J22" s="3">
        <f t="shared" ca="1" si="0"/>
        <v>372716076.4698</v>
      </c>
      <c r="K22" s="10">
        <f t="shared" ca="1" si="1"/>
        <v>2.1970386152955501</v>
      </c>
    </row>
    <row r="23" spans="3:11" x14ac:dyDescent="0.2">
      <c r="C23" s="1" t="s">
        <v>40</v>
      </c>
      <c r="D23" s="1" t="s">
        <v>41</v>
      </c>
      <c r="E23" s="2" t="s">
        <v>42</v>
      </c>
      <c r="F23" s="14">
        <v>26</v>
      </c>
      <c r="G23" s="5">
        <v>1</v>
      </c>
      <c r="H23" s="2">
        <v>25000000</v>
      </c>
      <c r="I23" s="6">
        <v>17.399999999999999</v>
      </c>
      <c r="J23" s="3">
        <f t="shared" ca="1" si="0"/>
        <v>113099999.99999999</v>
      </c>
      <c r="K23" s="10">
        <f t="shared" ca="1" si="1"/>
        <v>0.66668728041855918</v>
      </c>
    </row>
    <row r="24" spans="3:11" x14ac:dyDescent="0.2">
      <c r="C24" s="1" t="s">
        <v>43</v>
      </c>
      <c r="D24" s="1" t="s">
        <v>44</v>
      </c>
      <c r="E24" s="2" t="s">
        <v>45</v>
      </c>
      <c r="F24" s="14">
        <v>66</v>
      </c>
      <c r="G24" s="5">
        <v>1</v>
      </c>
      <c r="H24" s="2">
        <v>319000000</v>
      </c>
      <c r="I24" s="6">
        <v>6.63</v>
      </c>
      <c r="J24" s="3">
        <f t="shared" ca="1" si="0"/>
        <v>1395880200</v>
      </c>
      <c r="K24" s="10">
        <f t="shared" ca="1" si="1"/>
        <v>8.228254414925857</v>
      </c>
    </row>
    <row r="25" spans="3:11" x14ac:dyDescent="0.2">
      <c r="C25" s="1" t="s">
        <v>46</v>
      </c>
      <c r="D25" s="1" t="s">
        <v>47</v>
      </c>
      <c r="E25" s="2" t="s">
        <v>48</v>
      </c>
      <c r="F25" s="14">
        <v>50</v>
      </c>
      <c r="G25" s="5">
        <v>1</v>
      </c>
      <c r="H25" s="2">
        <v>490150389</v>
      </c>
      <c r="I25" s="6">
        <v>6.39</v>
      </c>
      <c r="J25" s="3">
        <f t="shared" ca="1" si="0"/>
        <v>1566030492.855</v>
      </c>
      <c r="K25" s="10">
        <f t="shared" ca="1" si="1"/>
        <v>9.231234397294747</v>
      </c>
    </row>
    <row r="26" spans="3:11" x14ac:dyDescent="0.2">
      <c r="C26" s="1" t="s">
        <v>78</v>
      </c>
      <c r="D26" s="1" t="s">
        <v>79</v>
      </c>
      <c r="E26" s="2" t="s">
        <v>80</v>
      </c>
      <c r="F26" s="14">
        <v>100</v>
      </c>
      <c r="G26" s="5">
        <v>1</v>
      </c>
      <c r="H26" s="2">
        <v>1143326564</v>
      </c>
      <c r="I26" s="6">
        <v>0.185</v>
      </c>
      <c r="J26" s="3">
        <f t="shared" ca="1" si="0"/>
        <v>211515414.34</v>
      </c>
      <c r="K26" s="10">
        <f t="shared" ca="1" si="1"/>
        <v>1.2468137608571117</v>
      </c>
    </row>
    <row r="27" spans="3:11" x14ac:dyDescent="0.2">
      <c r="C27" s="1" t="s">
        <v>49</v>
      </c>
      <c r="D27" s="1" t="s">
        <v>50</v>
      </c>
      <c r="E27" s="2" t="s">
        <v>51</v>
      </c>
      <c r="F27" s="14">
        <v>19</v>
      </c>
      <c r="G27" s="5">
        <v>1</v>
      </c>
      <c r="H27" s="2">
        <v>124170201</v>
      </c>
      <c r="I27" s="6">
        <v>2.0499999999999998</v>
      </c>
      <c r="J27" s="3">
        <f t="shared" ca="1" si="0"/>
        <v>48364293.289499998</v>
      </c>
      <c r="K27" s="10">
        <f t="shared" ca="1" si="1"/>
        <v>0.2850915929490922</v>
      </c>
    </row>
    <row r="28" spans="3:11" x14ac:dyDescent="0.2">
      <c r="C28" s="1" t="s">
        <v>52</v>
      </c>
      <c r="D28" s="1" t="s">
        <v>53</v>
      </c>
      <c r="E28" s="2" t="s">
        <v>54</v>
      </c>
      <c r="F28" s="14">
        <v>28</v>
      </c>
      <c r="G28" s="5">
        <v>1</v>
      </c>
      <c r="H28" s="2">
        <v>109319070</v>
      </c>
      <c r="I28" s="6">
        <v>3.11</v>
      </c>
      <c r="J28" s="3">
        <f t="shared" ca="1" si="0"/>
        <v>95195046.156000003</v>
      </c>
      <c r="K28" s="10">
        <f t="shared" ca="1" si="1"/>
        <v>0.56114346977067076</v>
      </c>
    </row>
    <row r="29" spans="3:11" x14ac:dyDescent="0.2">
      <c r="C29" s="1" t="s">
        <v>55</v>
      </c>
      <c r="D29" s="1" t="s">
        <v>56</v>
      </c>
      <c r="E29" s="1" t="s">
        <v>57</v>
      </c>
      <c r="F29" s="14">
        <v>61</v>
      </c>
      <c r="G29" s="5">
        <v>1</v>
      </c>
      <c r="H29" s="2">
        <v>77063568</v>
      </c>
      <c r="I29" s="6">
        <v>13.5</v>
      </c>
      <c r="J29" s="3">
        <f t="shared" ca="1" si="0"/>
        <v>634618482.4799999</v>
      </c>
      <c r="K29" s="10">
        <f t="shared" ca="1" si="1"/>
        <v>3.7408671104150684</v>
      </c>
    </row>
    <row r="30" spans="3:11" x14ac:dyDescent="0.2">
      <c r="C30" s="1" t="s">
        <v>83</v>
      </c>
      <c r="D30" s="1" t="s">
        <v>58</v>
      </c>
      <c r="E30" s="1" t="s">
        <v>59</v>
      </c>
      <c r="F30" s="14">
        <v>100</v>
      </c>
      <c r="G30" s="5">
        <v>1</v>
      </c>
      <c r="H30" s="2">
        <v>1795140547</v>
      </c>
      <c r="I30" s="6">
        <v>0.20699999999999999</v>
      </c>
      <c r="J30" s="3">
        <f t="shared" ca="1" si="0"/>
        <v>371594093.22899997</v>
      </c>
      <c r="K30" s="10">
        <f t="shared" ca="1" si="1"/>
        <v>2.1904248933195629</v>
      </c>
    </row>
    <row r="31" spans="3:11" x14ac:dyDescent="0.2">
      <c r="C31" s="1" t="s">
        <v>60</v>
      </c>
      <c r="D31" s="1" t="s">
        <v>61</v>
      </c>
      <c r="E31" s="1" t="s">
        <v>62</v>
      </c>
      <c r="F31" s="14">
        <v>56</v>
      </c>
      <c r="G31" s="5">
        <v>1</v>
      </c>
      <c r="H31" s="2">
        <v>50592373</v>
      </c>
      <c r="I31" s="6">
        <v>5.25</v>
      </c>
      <c r="J31" s="3">
        <f t="shared" ca="1" si="0"/>
        <v>148741576.62</v>
      </c>
      <c r="K31" s="10">
        <f t="shared" ca="1" si="1"/>
        <v>0.87678264546380702</v>
      </c>
    </row>
    <row r="32" spans="3:11" x14ac:dyDescent="0.2">
      <c r="C32" s="1" t="s">
        <v>63</v>
      </c>
      <c r="D32" s="1" t="s">
        <v>64</v>
      </c>
      <c r="E32" s="2" t="s">
        <v>65</v>
      </c>
      <c r="F32" s="14">
        <v>51</v>
      </c>
      <c r="G32" s="5">
        <v>1</v>
      </c>
      <c r="H32" s="2">
        <v>66948210</v>
      </c>
      <c r="I32" s="6">
        <v>16.670000000000002</v>
      </c>
      <c r="J32" s="3">
        <f t="shared" ca="1" si="0"/>
        <v>569173596.95700014</v>
      </c>
      <c r="K32" s="10">
        <f t="shared" ca="1" si="1"/>
        <v>3.355091047226451</v>
      </c>
    </row>
    <row r="33" spans="3:11" x14ac:dyDescent="0.2">
      <c r="C33" s="1">
        <v>26</v>
      </c>
      <c r="E33" s="2"/>
      <c r="F33" s="14"/>
    </row>
    <row r="34" spans="3:11" x14ac:dyDescent="0.2">
      <c r="E34" s="2"/>
      <c r="H34" s="1" t="s">
        <v>85</v>
      </c>
      <c r="J34" s="10">
        <f ca="1">SUM(J7:J33)</f>
        <v>16964475447.768198</v>
      </c>
      <c r="K34" s="10">
        <f ca="1">SUM(K7:K33)</f>
        <v>100</v>
      </c>
    </row>
    <row r="35" spans="3:11" x14ac:dyDescent="0.2">
      <c r="E35" s="2"/>
      <c r="J35" s="3"/>
    </row>
    <row r="36" spans="3:11" x14ac:dyDescent="0.2">
      <c r="C36" s="1" t="s">
        <v>230</v>
      </c>
      <c r="E36" s="2"/>
      <c r="J36" s="3"/>
    </row>
    <row r="37" spans="3:11" x14ac:dyDescent="0.2">
      <c r="E37" s="2"/>
    </row>
    <row r="38" spans="3:11" x14ac:dyDescent="0.2">
      <c r="E38" s="2"/>
    </row>
    <row r="39" spans="3:11" x14ac:dyDescent="0.2">
      <c r="E39" s="2"/>
    </row>
    <row r="40" spans="3:11" x14ac:dyDescent="0.2">
      <c r="E40" s="2"/>
    </row>
    <row r="41" spans="3:11" x14ac:dyDescent="0.2">
      <c r="E41" s="2"/>
    </row>
    <row r="42" spans="3:11" x14ac:dyDescent="0.2">
      <c r="E42" s="2"/>
    </row>
    <row r="43" spans="3:11" x14ac:dyDescent="0.2">
      <c r="E43" s="2"/>
    </row>
    <row r="44" spans="3:11" x14ac:dyDescent="0.2">
      <c r="E44" s="2"/>
    </row>
    <row r="45" spans="3:11" x14ac:dyDescent="0.2">
      <c r="E45" s="2"/>
    </row>
    <row r="46" spans="3:11" x14ac:dyDescent="0.2">
      <c r="E46" s="2"/>
    </row>
    <row r="47" spans="3:11" x14ac:dyDescent="0.2">
      <c r="E47" s="2"/>
    </row>
    <row r="48" spans="3:11" x14ac:dyDescent="0.2">
      <c r="E48" s="2"/>
    </row>
    <row r="49" spans="5:5" x14ac:dyDescent="0.2">
      <c r="E49" s="2"/>
    </row>
    <row r="50" spans="5:5" x14ac:dyDescent="0.2">
      <c r="E50" s="2"/>
    </row>
    <row r="51" spans="5:5" x14ac:dyDescent="0.2">
      <c r="E51" s="2"/>
    </row>
    <row r="52" spans="5:5" x14ac:dyDescent="0.2">
      <c r="E52" s="2"/>
    </row>
    <row r="53" spans="5:5" x14ac:dyDescent="0.2">
      <c r="E53" s="2"/>
    </row>
    <row r="54" spans="5:5" x14ac:dyDescent="0.2">
      <c r="E54" s="2"/>
    </row>
    <row r="55" spans="5:5" x14ac:dyDescent="0.2">
      <c r="E55" s="2"/>
    </row>
    <row r="56" spans="5:5" x14ac:dyDescent="0.2">
      <c r="E56" s="2"/>
    </row>
    <row r="57" spans="5:5" x14ac:dyDescent="0.2">
      <c r="E57" s="2"/>
    </row>
    <row r="58" spans="5:5" x14ac:dyDescent="0.2">
      <c r="E58" s="2"/>
    </row>
    <row r="59" spans="5:5" x14ac:dyDescent="0.2">
      <c r="E59" s="2"/>
    </row>
    <row r="60" spans="5:5" x14ac:dyDescent="0.2">
      <c r="E60" s="2"/>
    </row>
    <row r="61" spans="5:5" x14ac:dyDescent="0.2">
      <c r="E61" s="2"/>
    </row>
    <row r="62" spans="5:5" x14ac:dyDescent="0.2">
      <c r="E62" s="2"/>
    </row>
    <row r="63" spans="5:5" x14ac:dyDescent="0.2">
      <c r="E63" s="2"/>
    </row>
    <row r="64" spans="5:5" x14ac:dyDescent="0.2">
      <c r="E64" s="2"/>
    </row>
    <row r="65" spans="5:5" x14ac:dyDescent="0.2">
      <c r="E65" s="2"/>
    </row>
    <row r="66" spans="5:5" x14ac:dyDescent="0.2">
      <c r="E66" s="2"/>
    </row>
    <row r="67" spans="5:5" x14ac:dyDescent="0.2">
      <c r="E67" s="2"/>
    </row>
    <row r="68" spans="5:5" x14ac:dyDescent="0.2">
      <c r="E68" s="2"/>
    </row>
    <row r="69" spans="5:5" x14ac:dyDescent="0.2">
      <c r="E69" s="2"/>
    </row>
    <row r="70" spans="5:5" x14ac:dyDescent="0.2">
      <c r="E70" s="2"/>
    </row>
    <row r="71" spans="5:5" x14ac:dyDescent="0.2">
      <c r="E71" s="2"/>
    </row>
    <row r="72" spans="5:5" x14ac:dyDescent="0.2">
      <c r="E72" s="2"/>
    </row>
    <row r="73" spans="5:5" x14ac:dyDescent="0.2">
      <c r="E73" s="2"/>
    </row>
    <row r="74" spans="5:5" x14ac:dyDescent="0.2">
      <c r="E74" s="2"/>
    </row>
    <row r="75" spans="5:5" x14ac:dyDescent="0.2">
      <c r="E75" s="2"/>
    </row>
    <row r="76" spans="5:5" x14ac:dyDescent="0.2">
      <c r="E76" s="2"/>
    </row>
    <row r="77" spans="5:5" x14ac:dyDescent="0.2">
      <c r="E77" s="2"/>
    </row>
    <row r="78" spans="5:5" x14ac:dyDescent="0.2">
      <c r="E78" s="2"/>
    </row>
    <row r="79" spans="5:5" x14ac:dyDescent="0.2">
      <c r="E79" s="2"/>
    </row>
    <row r="80" spans="5:5" x14ac:dyDescent="0.2">
      <c r="E80" s="2"/>
    </row>
    <row r="81" spans="5:5" x14ac:dyDescent="0.2">
      <c r="E81" s="2"/>
    </row>
    <row r="82" spans="5:5" x14ac:dyDescent="0.2">
      <c r="E82" s="2"/>
    </row>
    <row r="83" spans="5:5" x14ac:dyDescent="0.2">
      <c r="E83" s="2"/>
    </row>
    <row r="84" spans="5:5" x14ac:dyDescent="0.2">
      <c r="E84" s="2"/>
    </row>
    <row r="85" spans="5:5" x14ac:dyDescent="0.2">
      <c r="E85" s="2"/>
    </row>
    <row r="86" spans="5:5" x14ac:dyDescent="0.2">
      <c r="E86" s="2"/>
    </row>
    <row r="87" spans="5:5" x14ac:dyDescent="0.2">
      <c r="E87" s="2"/>
    </row>
    <row r="88" spans="5:5" x14ac:dyDescent="0.2">
      <c r="E88" s="2"/>
    </row>
    <row r="89" spans="5:5" x14ac:dyDescent="0.2">
      <c r="E89" s="2"/>
    </row>
    <row r="90" spans="5:5" x14ac:dyDescent="0.2">
      <c r="E90" s="2"/>
    </row>
    <row r="91" spans="5:5" x14ac:dyDescent="0.2">
      <c r="E91" s="2"/>
    </row>
    <row r="92" spans="5:5" x14ac:dyDescent="0.2">
      <c r="E92" s="2"/>
    </row>
    <row r="93" spans="5:5" x14ac:dyDescent="0.2">
      <c r="E93" s="2"/>
    </row>
    <row r="94" spans="5:5" x14ac:dyDescent="0.2">
      <c r="E94" s="2"/>
    </row>
    <row r="95" spans="5:5" x14ac:dyDescent="0.2">
      <c r="E95" s="2"/>
    </row>
    <row r="96" spans="5:5" x14ac:dyDescent="0.2">
      <c r="E96" s="2"/>
    </row>
    <row r="97" spans="5:5" x14ac:dyDescent="0.2">
      <c r="E97" s="2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  <row r="110" spans="5:5" x14ac:dyDescent="0.2">
      <c r="E110" s="2"/>
    </row>
    <row r="111" spans="5:5" x14ac:dyDescent="0.2">
      <c r="E111" s="2"/>
    </row>
    <row r="112" spans="5:5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5:5" x14ac:dyDescent="0.2">
      <c r="E129" s="2"/>
    </row>
    <row r="130" spans="5:5" x14ac:dyDescent="0.2">
      <c r="E130" s="2"/>
    </row>
    <row r="131" spans="5:5" x14ac:dyDescent="0.2">
      <c r="E131" s="2"/>
    </row>
    <row r="132" spans="5:5" x14ac:dyDescent="0.2">
      <c r="E132" s="2"/>
    </row>
    <row r="133" spans="5:5" x14ac:dyDescent="0.2">
      <c r="E133" s="2"/>
    </row>
    <row r="134" spans="5:5" x14ac:dyDescent="0.2">
      <c r="E134" s="2"/>
    </row>
    <row r="135" spans="5:5" x14ac:dyDescent="0.2">
      <c r="E135" s="2"/>
    </row>
    <row r="136" spans="5:5" x14ac:dyDescent="0.2">
      <c r="E136" s="2"/>
    </row>
    <row r="137" spans="5:5" x14ac:dyDescent="0.2">
      <c r="E137" s="2"/>
    </row>
    <row r="138" spans="5:5" x14ac:dyDescent="0.2">
      <c r="E138" s="2"/>
    </row>
    <row r="139" spans="5:5" x14ac:dyDescent="0.2">
      <c r="E139" s="2"/>
    </row>
    <row r="140" spans="5:5" x14ac:dyDescent="0.2">
      <c r="E140" s="2"/>
    </row>
    <row r="141" spans="5:5" x14ac:dyDescent="0.2">
      <c r="E141" s="2"/>
    </row>
    <row r="142" spans="5:5" x14ac:dyDescent="0.2">
      <c r="E142" s="2"/>
    </row>
    <row r="143" spans="5:5" x14ac:dyDescent="0.2">
      <c r="E143" s="2"/>
    </row>
    <row r="144" spans="5:5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  <row r="149" spans="5:5" x14ac:dyDescent="0.2">
      <c r="E149" s="2"/>
    </row>
    <row r="150" spans="5:5" x14ac:dyDescent="0.2">
      <c r="E150" s="2"/>
    </row>
    <row r="151" spans="5:5" x14ac:dyDescent="0.2">
      <c r="E151" s="2"/>
    </row>
    <row r="152" spans="5:5" x14ac:dyDescent="0.2">
      <c r="E152" s="2"/>
    </row>
    <row r="153" spans="5:5" x14ac:dyDescent="0.2">
      <c r="E153" s="2"/>
    </row>
    <row r="154" spans="5:5" x14ac:dyDescent="0.2">
      <c r="E154" s="2"/>
    </row>
    <row r="155" spans="5:5" x14ac:dyDescent="0.2">
      <c r="E155" s="2"/>
    </row>
    <row r="156" spans="5:5" x14ac:dyDescent="0.2">
      <c r="E156" s="2"/>
    </row>
    <row r="157" spans="5:5" x14ac:dyDescent="0.2">
      <c r="E157" s="2"/>
    </row>
    <row r="158" spans="5:5" x14ac:dyDescent="0.2">
      <c r="E158" s="2"/>
    </row>
    <row r="159" spans="5:5" x14ac:dyDescent="0.2">
      <c r="E159" s="2"/>
    </row>
    <row r="163" spans="5:5" x14ac:dyDescent="0.2">
      <c r="E163" s="2"/>
    </row>
    <row r="164" spans="5:5" x14ac:dyDescent="0.2">
      <c r="E164" s="2"/>
    </row>
    <row r="165" spans="5:5" x14ac:dyDescent="0.2">
      <c r="E165" s="2"/>
    </row>
    <row r="166" spans="5:5" x14ac:dyDescent="0.2">
      <c r="E166" s="2"/>
    </row>
    <row r="167" spans="5:5" x14ac:dyDescent="0.2">
      <c r="E167" s="2"/>
    </row>
    <row r="168" spans="5:5" x14ac:dyDescent="0.2">
      <c r="E168" s="2"/>
    </row>
    <row r="169" spans="5:5" x14ac:dyDescent="0.2">
      <c r="E169" s="2"/>
    </row>
    <row r="170" spans="5:5" x14ac:dyDescent="0.2">
      <c r="E170" s="2"/>
    </row>
    <row r="171" spans="5:5" x14ac:dyDescent="0.2">
      <c r="E171" s="2"/>
    </row>
    <row r="172" spans="5:5" x14ac:dyDescent="0.2">
      <c r="E172" s="2"/>
    </row>
    <row r="173" spans="5:5" x14ac:dyDescent="0.2">
      <c r="E173" s="2"/>
    </row>
    <row r="174" spans="5:5" x14ac:dyDescent="0.2">
      <c r="E174" s="2"/>
    </row>
    <row r="175" spans="5:5" x14ac:dyDescent="0.2">
      <c r="E175" s="2"/>
    </row>
    <row r="176" spans="5:5" x14ac:dyDescent="0.2">
      <c r="E176" s="2"/>
    </row>
    <row r="177" spans="5:5" x14ac:dyDescent="0.2">
      <c r="E177" s="2"/>
    </row>
    <row r="178" spans="5:5" x14ac:dyDescent="0.2">
      <c r="E178" s="2"/>
    </row>
    <row r="179" spans="5:5" x14ac:dyDescent="0.2">
      <c r="E179" s="2"/>
    </row>
    <row r="180" spans="5:5" x14ac:dyDescent="0.2">
      <c r="E180" s="2"/>
    </row>
    <row r="181" spans="5:5" x14ac:dyDescent="0.2">
      <c r="E181" s="2"/>
    </row>
    <row r="182" spans="5:5" x14ac:dyDescent="0.2">
      <c r="E182" s="2"/>
    </row>
    <row r="183" spans="5:5" x14ac:dyDescent="0.2">
      <c r="E183" s="2"/>
    </row>
    <row r="184" spans="5:5" x14ac:dyDescent="0.2">
      <c r="E184" s="2"/>
    </row>
    <row r="185" spans="5:5" x14ac:dyDescent="0.2">
      <c r="E185" s="2"/>
    </row>
    <row r="186" spans="5:5" x14ac:dyDescent="0.2">
      <c r="E186" s="2"/>
    </row>
    <row r="187" spans="5:5" x14ac:dyDescent="0.2">
      <c r="E187" s="2"/>
    </row>
    <row r="191" spans="5:5" x14ac:dyDescent="0.2">
      <c r="E191" s="2"/>
    </row>
    <row r="192" spans="5:5" x14ac:dyDescent="0.2">
      <c r="E192" s="2"/>
    </row>
    <row r="193" spans="5:5" x14ac:dyDescent="0.2">
      <c r="E193" s="2"/>
    </row>
    <row r="194" spans="5:5" x14ac:dyDescent="0.2">
      <c r="E194" s="2"/>
    </row>
    <row r="195" spans="5:5" x14ac:dyDescent="0.2">
      <c r="E195" s="2"/>
    </row>
    <row r="196" spans="5:5" x14ac:dyDescent="0.2">
      <c r="E196" s="2"/>
    </row>
    <row r="197" spans="5:5" x14ac:dyDescent="0.2">
      <c r="E197" s="2"/>
    </row>
    <row r="198" spans="5:5" x14ac:dyDescent="0.2">
      <c r="E198" s="2"/>
    </row>
    <row r="199" spans="5:5" x14ac:dyDescent="0.2">
      <c r="E199" s="2"/>
    </row>
    <row r="200" spans="5:5" x14ac:dyDescent="0.2">
      <c r="E200" s="2"/>
    </row>
    <row r="201" spans="5:5" x14ac:dyDescent="0.2">
      <c r="E201" s="2"/>
    </row>
    <row r="202" spans="5:5" x14ac:dyDescent="0.2">
      <c r="E202" s="2"/>
    </row>
    <row r="203" spans="5:5" x14ac:dyDescent="0.2">
      <c r="E203" s="2"/>
    </row>
    <row r="204" spans="5:5" x14ac:dyDescent="0.2">
      <c r="E204" s="2"/>
    </row>
    <row r="205" spans="5:5" x14ac:dyDescent="0.2">
      <c r="E205" s="2"/>
    </row>
    <row r="206" spans="5:5" x14ac:dyDescent="0.2">
      <c r="E206" s="2"/>
    </row>
    <row r="207" spans="5:5" x14ac:dyDescent="0.2">
      <c r="E207" s="2"/>
    </row>
    <row r="211" spans="5:5" x14ac:dyDescent="0.2">
      <c r="E211" s="2"/>
    </row>
    <row r="212" spans="5:5" x14ac:dyDescent="0.2">
      <c r="E212" s="2"/>
    </row>
    <row r="213" spans="5:5" x14ac:dyDescent="0.2">
      <c r="E213" s="2"/>
    </row>
    <row r="214" spans="5:5" x14ac:dyDescent="0.2">
      <c r="E214" s="2"/>
    </row>
    <row r="215" spans="5:5" x14ac:dyDescent="0.2">
      <c r="E215" s="2"/>
    </row>
    <row r="216" spans="5:5" x14ac:dyDescent="0.2">
      <c r="E216" s="2"/>
    </row>
    <row r="217" spans="5:5" x14ac:dyDescent="0.2">
      <c r="E217" s="2"/>
    </row>
    <row r="218" spans="5:5" x14ac:dyDescent="0.2">
      <c r="E218" s="2"/>
    </row>
    <row r="219" spans="5:5" x14ac:dyDescent="0.2">
      <c r="E219" s="2"/>
    </row>
    <row r="220" spans="5:5" x14ac:dyDescent="0.2">
      <c r="E220" s="2"/>
    </row>
    <row r="221" spans="5:5" x14ac:dyDescent="0.2">
      <c r="E221" s="2"/>
    </row>
    <row r="222" spans="5:5" x14ac:dyDescent="0.2">
      <c r="E222" s="2"/>
    </row>
    <row r="223" spans="5:5" x14ac:dyDescent="0.2">
      <c r="E223" s="2"/>
    </row>
    <row r="224" spans="5:5" x14ac:dyDescent="0.2">
      <c r="E224" s="2"/>
    </row>
    <row r="225" spans="5:5" x14ac:dyDescent="0.2">
      <c r="E225" s="2"/>
    </row>
    <row r="226" spans="5:5" x14ac:dyDescent="0.2">
      <c r="E226" s="2"/>
    </row>
    <row r="227" spans="5:5" x14ac:dyDescent="0.2">
      <c r="E227" s="2"/>
    </row>
    <row r="228" spans="5:5" x14ac:dyDescent="0.2">
      <c r="E228" s="2"/>
    </row>
    <row r="229" spans="5:5" x14ac:dyDescent="0.2">
      <c r="E229" s="2"/>
    </row>
    <row r="233" spans="5:5" x14ac:dyDescent="0.2">
      <c r="E233" s="2"/>
    </row>
    <row r="234" spans="5:5" x14ac:dyDescent="0.2">
      <c r="E234" s="2"/>
    </row>
    <row r="235" spans="5:5" x14ac:dyDescent="0.2">
      <c r="E235" s="2"/>
    </row>
    <row r="236" spans="5:5" x14ac:dyDescent="0.2">
      <c r="E236" s="2"/>
    </row>
    <row r="237" spans="5:5" x14ac:dyDescent="0.2">
      <c r="E237" s="2"/>
    </row>
    <row r="238" spans="5:5" x14ac:dyDescent="0.2">
      <c r="E238" s="2"/>
    </row>
    <row r="239" spans="5:5" x14ac:dyDescent="0.2">
      <c r="E239" s="2"/>
    </row>
    <row r="240" spans="5:5" x14ac:dyDescent="0.2">
      <c r="E240" s="2"/>
    </row>
    <row r="241" spans="5:5" x14ac:dyDescent="0.2">
      <c r="E241" s="2"/>
    </row>
    <row r="242" spans="5:5" x14ac:dyDescent="0.2">
      <c r="E242" s="2"/>
    </row>
    <row r="243" spans="5:5" x14ac:dyDescent="0.2">
      <c r="E243" s="2"/>
    </row>
    <row r="244" spans="5:5" x14ac:dyDescent="0.2">
      <c r="E244" s="2"/>
    </row>
    <row r="245" spans="5:5" x14ac:dyDescent="0.2">
      <c r="E245" s="2"/>
    </row>
    <row r="246" spans="5:5" x14ac:dyDescent="0.2">
      <c r="E246" s="2"/>
    </row>
    <row r="247" spans="5:5" x14ac:dyDescent="0.2">
      <c r="E247" s="2"/>
    </row>
    <row r="248" spans="5:5" x14ac:dyDescent="0.2">
      <c r="E248" s="2"/>
    </row>
    <row r="249" spans="5:5" x14ac:dyDescent="0.2">
      <c r="E249" s="2"/>
    </row>
    <row r="250" spans="5:5" x14ac:dyDescent="0.2">
      <c r="E250" s="2"/>
    </row>
    <row r="251" spans="5:5" x14ac:dyDescent="0.2">
      <c r="E251" s="2"/>
    </row>
    <row r="252" spans="5:5" x14ac:dyDescent="0.2">
      <c r="E252" s="2"/>
    </row>
    <row r="253" spans="5:5" x14ac:dyDescent="0.2">
      <c r="E253" s="2"/>
    </row>
    <row r="254" spans="5:5" x14ac:dyDescent="0.2">
      <c r="E254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5:5" x14ac:dyDescent="0.2">
      <c r="E321" s="2"/>
    </row>
    <row r="322" spans="5:5" x14ac:dyDescent="0.2">
      <c r="E322" s="2"/>
    </row>
    <row r="323" spans="5:5" x14ac:dyDescent="0.2">
      <c r="E323" s="2"/>
    </row>
    <row r="324" spans="5:5" x14ac:dyDescent="0.2">
      <c r="E324" s="2"/>
    </row>
    <row r="325" spans="5:5" x14ac:dyDescent="0.2">
      <c r="E325" s="2"/>
    </row>
    <row r="326" spans="5:5" x14ac:dyDescent="0.2">
      <c r="E326" s="2"/>
    </row>
    <row r="327" spans="5:5" x14ac:dyDescent="0.2">
      <c r="E327" s="2"/>
    </row>
    <row r="328" spans="5:5" x14ac:dyDescent="0.2">
      <c r="E328" s="2"/>
    </row>
    <row r="329" spans="5:5" x14ac:dyDescent="0.2">
      <c r="E329" s="2"/>
    </row>
    <row r="330" spans="5:5" x14ac:dyDescent="0.2">
      <c r="E330" s="2"/>
    </row>
    <row r="331" spans="5:5" x14ac:dyDescent="0.2">
      <c r="E331" s="2"/>
    </row>
    <row r="332" spans="5:5" x14ac:dyDescent="0.2">
      <c r="E332" s="2"/>
    </row>
    <row r="333" spans="5:5" x14ac:dyDescent="0.2">
      <c r="E333" s="2"/>
    </row>
    <row r="334" spans="5:5" x14ac:dyDescent="0.2">
      <c r="E334" s="2"/>
    </row>
    <row r="335" spans="5:5" x14ac:dyDescent="0.2">
      <c r="E335" s="2"/>
    </row>
    <row r="336" spans="5:5" x14ac:dyDescent="0.2">
      <c r="E336" s="2"/>
    </row>
    <row r="337" spans="5:5" x14ac:dyDescent="0.2">
      <c r="E337" s="2"/>
    </row>
    <row r="338" spans="5:5" x14ac:dyDescent="0.2">
      <c r="E338" s="2"/>
    </row>
    <row r="339" spans="5:5" x14ac:dyDescent="0.2">
      <c r="E339" s="2"/>
    </row>
    <row r="340" spans="5:5" x14ac:dyDescent="0.2">
      <c r="E340" s="2"/>
    </row>
    <row r="341" spans="5:5" x14ac:dyDescent="0.2">
      <c r="E341" s="2"/>
    </row>
    <row r="342" spans="5:5" x14ac:dyDescent="0.2">
      <c r="E342" s="2"/>
    </row>
    <row r="343" spans="5:5" x14ac:dyDescent="0.2">
      <c r="E343" s="2"/>
    </row>
    <row r="344" spans="5:5" x14ac:dyDescent="0.2">
      <c r="E344" s="2"/>
    </row>
    <row r="345" spans="5:5" x14ac:dyDescent="0.2">
      <c r="E345" s="2"/>
    </row>
    <row r="346" spans="5:5" x14ac:dyDescent="0.2">
      <c r="E346" s="2"/>
    </row>
    <row r="347" spans="5:5" x14ac:dyDescent="0.2">
      <c r="E347" s="2"/>
    </row>
    <row r="348" spans="5:5" x14ac:dyDescent="0.2">
      <c r="E348" s="2"/>
    </row>
    <row r="349" spans="5:5" x14ac:dyDescent="0.2">
      <c r="E349" s="2"/>
    </row>
    <row r="353" spans="5:5" x14ac:dyDescent="0.2">
      <c r="E353" s="2"/>
    </row>
    <row r="354" spans="5:5" x14ac:dyDescent="0.2">
      <c r="E354" s="2"/>
    </row>
    <row r="355" spans="5:5" x14ac:dyDescent="0.2">
      <c r="E355" s="2"/>
    </row>
    <row r="359" spans="5:5" x14ac:dyDescent="0.2">
      <c r="E359" s="2"/>
    </row>
    <row r="363" spans="5:5" x14ac:dyDescent="0.2">
      <c r="E363" s="2"/>
    </row>
    <row r="364" spans="5:5" x14ac:dyDescent="0.2">
      <c r="E364" s="2"/>
    </row>
    <row r="365" spans="5:5" x14ac:dyDescent="0.2">
      <c r="E365" s="2"/>
    </row>
    <row r="366" spans="5:5" x14ac:dyDescent="0.2">
      <c r="E366" s="2"/>
    </row>
    <row r="367" spans="5:5" x14ac:dyDescent="0.2">
      <c r="E367" s="2"/>
    </row>
    <row r="368" spans="5:5" x14ac:dyDescent="0.2">
      <c r="E368" s="2"/>
    </row>
    <row r="369" spans="5:5" x14ac:dyDescent="0.2">
      <c r="E369" s="2"/>
    </row>
    <row r="370" spans="5:5" x14ac:dyDescent="0.2">
      <c r="E370" s="2"/>
    </row>
    <row r="371" spans="5:5" x14ac:dyDescent="0.2">
      <c r="E371" s="2"/>
    </row>
    <row r="372" spans="5:5" x14ac:dyDescent="0.2">
      <c r="E372" s="2"/>
    </row>
    <row r="373" spans="5:5" x14ac:dyDescent="0.2">
      <c r="E373" s="2"/>
    </row>
    <row r="377" spans="5:5" x14ac:dyDescent="0.2">
      <c r="E377" s="2"/>
    </row>
    <row r="381" spans="5:5" x14ac:dyDescent="0.2">
      <c r="E381" s="2"/>
    </row>
    <row r="382" spans="5:5" x14ac:dyDescent="0.2">
      <c r="E382" s="2"/>
    </row>
    <row r="383" spans="5:5" x14ac:dyDescent="0.2">
      <c r="E383" s="2"/>
    </row>
    <row r="387" spans="5:5" x14ac:dyDescent="0.2">
      <c r="E387" s="2"/>
    </row>
    <row r="388" spans="5:5" x14ac:dyDescent="0.2">
      <c r="E388" s="2"/>
    </row>
    <row r="389" spans="5:5" x14ac:dyDescent="0.2">
      <c r="E389" s="2"/>
    </row>
    <row r="390" spans="5:5" x14ac:dyDescent="0.2">
      <c r="E390" s="2"/>
    </row>
    <row r="391" spans="5:5" x14ac:dyDescent="0.2">
      <c r="E391" s="2"/>
    </row>
    <row r="392" spans="5:5" x14ac:dyDescent="0.2">
      <c r="E392" s="2"/>
    </row>
    <row r="393" spans="5:5" x14ac:dyDescent="0.2">
      <c r="E393" s="2"/>
    </row>
    <row r="394" spans="5:5" x14ac:dyDescent="0.2">
      <c r="E394" s="2"/>
    </row>
    <row r="398" spans="5:5" x14ac:dyDescent="0.2">
      <c r="E398" s="2"/>
    </row>
    <row r="399" spans="5:5" x14ac:dyDescent="0.2">
      <c r="E399" s="2"/>
    </row>
    <row r="400" spans="5:5" x14ac:dyDescent="0.2">
      <c r="E400" s="2"/>
    </row>
    <row r="401" spans="5:5" x14ac:dyDescent="0.2">
      <c r="E401" s="2"/>
    </row>
    <row r="405" spans="5:5" x14ac:dyDescent="0.2">
      <c r="E405" s="2"/>
    </row>
    <row r="409" spans="5:5" x14ac:dyDescent="0.2">
      <c r="E409" s="2"/>
    </row>
    <row r="410" spans="5:5" x14ac:dyDescent="0.2">
      <c r="E410" s="2"/>
    </row>
    <row r="411" spans="5:5" x14ac:dyDescent="0.2">
      <c r="E411" s="2"/>
    </row>
    <row r="412" spans="5:5" x14ac:dyDescent="0.2">
      <c r="E412" s="2"/>
    </row>
    <row r="413" spans="5:5" x14ac:dyDescent="0.2">
      <c r="E413" s="2"/>
    </row>
    <row r="414" spans="5:5" x14ac:dyDescent="0.2">
      <c r="E414" s="2"/>
    </row>
    <row r="415" spans="5:5" x14ac:dyDescent="0.2">
      <c r="E415" s="2"/>
    </row>
    <row r="416" spans="5:5" x14ac:dyDescent="0.2">
      <c r="E416" s="2"/>
    </row>
    <row r="420" spans="5:5" x14ac:dyDescent="0.2">
      <c r="E420" s="2"/>
    </row>
    <row r="421" spans="5:5" x14ac:dyDescent="0.2">
      <c r="E421" s="2"/>
    </row>
    <row r="425" spans="5:5" x14ac:dyDescent="0.2">
      <c r="E425" s="2"/>
    </row>
    <row r="426" spans="5:5" x14ac:dyDescent="0.2">
      <c r="E426" s="2"/>
    </row>
    <row r="427" spans="5:5" x14ac:dyDescent="0.2">
      <c r="E427" s="2"/>
    </row>
    <row r="428" spans="5:5" x14ac:dyDescent="0.2">
      <c r="E428" s="2"/>
    </row>
    <row r="429" spans="5:5" x14ac:dyDescent="0.2">
      <c r="E429" s="2"/>
    </row>
    <row r="430" spans="5:5" x14ac:dyDescent="0.2">
      <c r="E430" s="2"/>
    </row>
    <row r="434" spans="5:5" x14ac:dyDescent="0.2">
      <c r="E434" s="2"/>
    </row>
    <row r="435" spans="5:5" x14ac:dyDescent="0.2">
      <c r="E435" s="2"/>
    </row>
    <row r="436" spans="5:5" x14ac:dyDescent="0.2">
      <c r="E436" s="2"/>
    </row>
    <row r="437" spans="5:5" x14ac:dyDescent="0.2">
      <c r="E437" s="2"/>
    </row>
    <row r="438" spans="5:5" x14ac:dyDescent="0.2">
      <c r="E438" s="2"/>
    </row>
    <row r="439" spans="5:5" x14ac:dyDescent="0.2">
      <c r="E439" s="2"/>
    </row>
    <row r="440" spans="5:5" x14ac:dyDescent="0.2">
      <c r="E440" s="2"/>
    </row>
    <row r="444" spans="5:5" x14ac:dyDescent="0.2">
      <c r="E444" s="2"/>
    </row>
    <row r="445" spans="5:5" x14ac:dyDescent="0.2">
      <c r="E445" s="2"/>
    </row>
    <row r="446" spans="5:5" x14ac:dyDescent="0.2">
      <c r="E446" s="2"/>
    </row>
    <row r="447" spans="5:5" x14ac:dyDescent="0.2">
      <c r="E447" s="2"/>
    </row>
    <row r="451" spans="5:5" x14ac:dyDescent="0.2">
      <c r="E451" s="2"/>
    </row>
    <row r="455" spans="5:5" x14ac:dyDescent="0.2">
      <c r="E455" s="2"/>
    </row>
    <row r="456" spans="5:5" x14ac:dyDescent="0.2">
      <c r="E456" s="2"/>
    </row>
    <row r="457" spans="5:5" x14ac:dyDescent="0.2">
      <c r="E457" s="2"/>
    </row>
    <row r="458" spans="5:5" x14ac:dyDescent="0.2">
      <c r="E458" s="2"/>
    </row>
    <row r="459" spans="5:5" x14ac:dyDescent="0.2">
      <c r="E459" s="2"/>
    </row>
    <row r="463" spans="5:5" x14ac:dyDescent="0.2">
      <c r="E463" s="2"/>
    </row>
    <row r="464" spans="5:5" x14ac:dyDescent="0.2">
      <c r="E464" s="2"/>
    </row>
    <row r="465" spans="5:5" x14ac:dyDescent="0.2">
      <c r="E465" s="2"/>
    </row>
    <row r="469" spans="5:5" x14ac:dyDescent="0.2">
      <c r="E469" s="2"/>
    </row>
    <row r="470" spans="5:5" x14ac:dyDescent="0.2">
      <c r="E470" s="2"/>
    </row>
    <row r="471" spans="5:5" x14ac:dyDescent="0.2">
      <c r="E471" s="2"/>
    </row>
    <row r="475" spans="5:5" x14ac:dyDescent="0.2">
      <c r="E475" s="2"/>
    </row>
    <row r="476" spans="5:5" x14ac:dyDescent="0.2">
      <c r="E476" s="2"/>
    </row>
    <row r="480" spans="5:5" x14ac:dyDescent="0.2">
      <c r="E480" s="2"/>
    </row>
    <row r="481" spans="5:5" x14ac:dyDescent="0.2">
      <c r="E481" s="2"/>
    </row>
    <row r="482" spans="5:5" x14ac:dyDescent="0.2">
      <c r="E482" s="2"/>
    </row>
    <row r="486" spans="5:5" x14ac:dyDescent="0.2">
      <c r="E486" s="2"/>
    </row>
    <row r="487" spans="5:5" x14ac:dyDescent="0.2">
      <c r="E487" s="2"/>
    </row>
    <row r="488" spans="5:5" x14ac:dyDescent="0.2">
      <c r="E488" s="2"/>
    </row>
    <row r="489" spans="5:5" x14ac:dyDescent="0.2">
      <c r="E489" s="2"/>
    </row>
    <row r="490" spans="5:5" x14ac:dyDescent="0.2">
      <c r="E490" s="2"/>
    </row>
    <row r="491" spans="5:5" x14ac:dyDescent="0.2">
      <c r="E491" s="2"/>
    </row>
    <row r="492" spans="5:5" x14ac:dyDescent="0.2">
      <c r="E492" s="2"/>
    </row>
    <row r="493" spans="5:5" x14ac:dyDescent="0.2">
      <c r="E493" s="2"/>
    </row>
    <row r="494" spans="5:5" x14ac:dyDescent="0.2">
      <c r="E494" s="2"/>
    </row>
    <row r="495" spans="5:5" x14ac:dyDescent="0.2">
      <c r="E495" s="2"/>
    </row>
    <row r="496" spans="5:5" x14ac:dyDescent="0.2">
      <c r="E496" s="2"/>
    </row>
    <row r="497" spans="5:5" x14ac:dyDescent="0.2">
      <c r="E497" s="2"/>
    </row>
    <row r="498" spans="5:5" x14ac:dyDescent="0.2">
      <c r="E498" s="2"/>
    </row>
    <row r="499" spans="5:5" x14ac:dyDescent="0.2">
      <c r="E499" s="2"/>
    </row>
    <row r="500" spans="5:5" x14ac:dyDescent="0.2">
      <c r="E500" s="2"/>
    </row>
    <row r="501" spans="5:5" x14ac:dyDescent="0.2">
      <c r="E501" s="2"/>
    </row>
    <row r="502" spans="5:5" x14ac:dyDescent="0.2">
      <c r="E502" s="2"/>
    </row>
    <row r="503" spans="5:5" x14ac:dyDescent="0.2">
      <c r="E503" s="2"/>
    </row>
    <row r="504" spans="5:5" x14ac:dyDescent="0.2">
      <c r="E504" s="2"/>
    </row>
    <row r="505" spans="5:5" x14ac:dyDescent="0.2">
      <c r="E505" s="2"/>
    </row>
    <row r="506" spans="5:5" x14ac:dyDescent="0.2">
      <c r="E506" s="2"/>
    </row>
    <row r="507" spans="5:5" x14ac:dyDescent="0.2">
      <c r="E507" s="2"/>
    </row>
    <row r="508" spans="5:5" x14ac:dyDescent="0.2">
      <c r="E508" s="2"/>
    </row>
    <row r="509" spans="5:5" x14ac:dyDescent="0.2">
      <c r="E509" s="2"/>
    </row>
    <row r="510" spans="5:5" x14ac:dyDescent="0.2">
      <c r="E510" s="2"/>
    </row>
    <row r="511" spans="5:5" x14ac:dyDescent="0.2">
      <c r="E511" s="2"/>
    </row>
    <row r="512" spans="5:5" x14ac:dyDescent="0.2">
      <c r="E512" s="2"/>
    </row>
    <row r="513" spans="5:5" x14ac:dyDescent="0.2">
      <c r="E513" s="2"/>
    </row>
    <row r="514" spans="5:5" x14ac:dyDescent="0.2">
      <c r="E514" s="2"/>
    </row>
    <row r="515" spans="5:5" x14ac:dyDescent="0.2">
      <c r="E515" s="2"/>
    </row>
    <row r="516" spans="5:5" x14ac:dyDescent="0.2">
      <c r="E516" s="2"/>
    </row>
    <row r="517" spans="5:5" x14ac:dyDescent="0.2">
      <c r="E517" s="2"/>
    </row>
    <row r="518" spans="5:5" x14ac:dyDescent="0.2">
      <c r="E518" s="2"/>
    </row>
    <row r="519" spans="5:5" x14ac:dyDescent="0.2">
      <c r="E519" s="2"/>
    </row>
    <row r="520" spans="5:5" x14ac:dyDescent="0.2">
      <c r="E520" s="2"/>
    </row>
    <row r="521" spans="5:5" x14ac:dyDescent="0.2">
      <c r="E521" s="2"/>
    </row>
    <row r="522" spans="5:5" x14ac:dyDescent="0.2">
      <c r="E522" s="2"/>
    </row>
    <row r="523" spans="5:5" x14ac:dyDescent="0.2">
      <c r="E523" s="2"/>
    </row>
    <row r="524" spans="5:5" x14ac:dyDescent="0.2">
      <c r="E524" s="2"/>
    </row>
    <row r="525" spans="5:5" x14ac:dyDescent="0.2">
      <c r="E525" s="2"/>
    </row>
    <row r="526" spans="5:5" x14ac:dyDescent="0.2">
      <c r="E526" s="2"/>
    </row>
    <row r="527" spans="5:5" x14ac:dyDescent="0.2">
      <c r="E527" s="2"/>
    </row>
    <row r="528" spans="5:5" x14ac:dyDescent="0.2">
      <c r="E528" s="2"/>
    </row>
    <row r="529" spans="5:5" x14ac:dyDescent="0.2">
      <c r="E529" s="2"/>
    </row>
    <row r="530" spans="5:5" x14ac:dyDescent="0.2">
      <c r="E530" s="2"/>
    </row>
    <row r="531" spans="5:5" x14ac:dyDescent="0.2">
      <c r="E531" s="2"/>
    </row>
    <row r="532" spans="5:5" x14ac:dyDescent="0.2">
      <c r="E532" s="2"/>
    </row>
    <row r="533" spans="5:5" x14ac:dyDescent="0.2">
      <c r="E533" s="2"/>
    </row>
    <row r="534" spans="5:5" x14ac:dyDescent="0.2">
      <c r="E534" s="2"/>
    </row>
    <row r="535" spans="5:5" x14ac:dyDescent="0.2">
      <c r="E535" s="2"/>
    </row>
    <row r="536" spans="5:5" x14ac:dyDescent="0.2">
      <c r="E536" s="2"/>
    </row>
    <row r="537" spans="5:5" x14ac:dyDescent="0.2">
      <c r="E537" s="2"/>
    </row>
    <row r="538" spans="5:5" x14ac:dyDescent="0.2">
      <c r="E538" s="2"/>
    </row>
    <row r="539" spans="5:5" x14ac:dyDescent="0.2">
      <c r="E539" s="2"/>
    </row>
    <row r="540" spans="5:5" x14ac:dyDescent="0.2">
      <c r="E540" s="2"/>
    </row>
    <row r="541" spans="5:5" x14ac:dyDescent="0.2">
      <c r="E541" s="2"/>
    </row>
    <row r="542" spans="5:5" x14ac:dyDescent="0.2">
      <c r="E54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DEK (EN)</vt:lpstr>
      <vt:lpstr>FTSE (EN)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C-Poul</cp:lastModifiedBy>
  <cp:lastPrinted>2013-05-31T11:30:44Z</cp:lastPrinted>
  <dcterms:created xsi:type="dcterms:W3CDTF">2013-05-29T16:09:06Z</dcterms:created>
  <dcterms:modified xsi:type="dcterms:W3CDTF">2013-05-31T16:34:19Z</dcterms:modified>
</cp:coreProperties>
</file>